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kozar\Desktop\OŠO 7\Razpis Gl.izvajalec in nadzor\"/>
    </mc:Choice>
  </mc:AlternateContent>
  <xr:revisionPtr revIDLastSave="0" documentId="13_ncr:1_{6A04DDDE-AFE8-4E61-896A-59917C36AF88}" xr6:coauthVersionLast="47" xr6:coauthVersionMax="47" xr10:uidLastSave="{00000000-0000-0000-0000-000000000000}"/>
  <bookViews>
    <workbookView xWindow="38280" yWindow="-120" windowWidth="38640" windowHeight="21120" xr2:uid="{A8AF0AD4-3298-4113-B41E-2FC4C69DED8F}"/>
  </bookViews>
  <sheets>
    <sheet name="Cenik del" sheetId="6" r:id="rId1"/>
    <sheet name="Povprečna cena izkopa" sheetId="2" r:id="rId2"/>
    <sheet name="Reference, oprema in kadri" sheetId="3" r:id="rId3"/>
    <sheet name="Skupno točkovanje" sheetId="5" r:id="rId4"/>
  </sheets>
  <definedNames>
    <definedName name="_xlnm.Print_Area" localSheetId="0">'Cenik del'!$A$1:$G$284</definedName>
    <definedName name="_xlnm.Print_Area" localSheetId="1">'Povprečna cena izkopa'!$A$1:$F$51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E38" i="2"/>
  <c r="E23" i="2"/>
  <c r="E22" i="2"/>
  <c r="E21" i="2"/>
  <c r="E20" i="2"/>
  <c r="E19" i="2"/>
  <c r="E18" i="2"/>
  <c r="E15" i="2"/>
  <c r="E14" i="2"/>
  <c r="E13" i="2"/>
  <c r="E12" i="2"/>
  <c r="G278" i="6"/>
  <c r="G277" i="6"/>
  <c r="G276" i="6"/>
  <c r="G274" i="6"/>
  <c r="G273" i="6"/>
  <c r="G272" i="6"/>
  <c r="G263" i="6"/>
  <c r="G262" i="6"/>
  <c r="G261" i="6"/>
  <c r="G260" i="6"/>
  <c r="G259" i="6"/>
  <c r="G258" i="6"/>
  <c r="G256" i="6"/>
  <c r="G255" i="6"/>
  <c r="G254" i="6"/>
  <c r="G253" i="6"/>
  <c r="G252" i="6"/>
  <c r="G251" i="6"/>
  <c r="G250" i="6"/>
  <c r="G249" i="6"/>
  <c r="G248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1" i="6"/>
  <c r="G170" i="6"/>
  <c r="G169" i="6"/>
  <c r="G168" i="6"/>
  <c r="G167" i="6"/>
  <c r="G165" i="6"/>
  <c r="G164" i="6"/>
  <c r="G163" i="6"/>
  <c r="G162" i="6"/>
  <c r="G161" i="6"/>
  <c r="G160" i="6"/>
  <c r="G159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F186" i="6" l="1"/>
  <c r="G186" i="6" s="1"/>
  <c r="F275" i="6"/>
  <c r="G275" i="6" s="1"/>
  <c r="F279" i="6"/>
  <c r="G279" i="6" s="1"/>
  <c r="F281" i="6"/>
  <c r="G281" i="6" s="1"/>
  <c r="F280" i="6"/>
  <c r="G280" i="6" s="1"/>
  <c r="F283" i="6" l="1"/>
  <c r="G283" i="6" s="1"/>
  <c r="F282" i="6"/>
  <c r="G282" i="6" s="1"/>
  <c r="G284" i="6" s="1"/>
  <c r="C3" i="5" s="1"/>
  <c r="I29" i="3" l="1"/>
  <c r="C6" i="5" s="1"/>
  <c r="E45" i="2" l="1"/>
  <c r="E44" i="2"/>
  <c r="E43" i="2"/>
  <c r="E42" i="2"/>
  <c r="E41" i="2"/>
  <c r="E40" i="2"/>
  <c r="E37" i="2"/>
  <c r="E36" i="2"/>
  <c r="E35" i="2"/>
  <c r="E34" i="2"/>
  <c r="B7" i="5" l="1"/>
  <c r="F45" i="2" l="1"/>
  <c r="F44" i="2"/>
  <c r="F43" i="2"/>
  <c r="F42" i="2"/>
  <c r="F41" i="2"/>
  <c r="F40" i="2"/>
  <c r="F39" i="2"/>
  <c r="F38" i="2"/>
  <c r="F37" i="2"/>
  <c r="F36" i="2"/>
  <c r="F35" i="2"/>
  <c r="F34" i="2"/>
  <c r="F23" i="2"/>
  <c r="F22" i="2"/>
  <c r="F21" i="2"/>
  <c r="F20" i="2"/>
  <c r="F19" i="2"/>
  <c r="F18" i="2"/>
  <c r="F15" i="2"/>
  <c r="F14" i="2"/>
  <c r="F13" i="2"/>
  <c r="F12" i="2"/>
  <c r="E33" i="2" l="1"/>
  <c r="F33" i="2" s="1"/>
  <c r="E46" i="2" s="1"/>
  <c r="F46" i="2" s="1"/>
  <c r="E47" i="2" s="1"/>
  <c r="F47" i="2" s="1"/>
  <c r="E11" i="2"/>
  <c r="F11" i="2" s="1"/>
  <c r="E24" i="2" s="1"/>
  <c r="F24" i="2" s="1"/>
  <c r="E25" i="2" l="1"/>
  <c r="F25" i="2" s="1"/>
  <c r="E26" i="2" s="1"/>
  <c r="F26" i="2" s="1"/>
  <c r="E48" i="2"/>
  <c r="F48" i="2" s="1"/>
  <c r="E49" i="2"/>
  <c r="F49" i="2" s="1"/>
  <c r="F50" i="2" l="1"/>
  <c r="F51" i="2" s="1"/>
  <c r="D6" i="2" s="1"/>
  <c r="E6" i="2" s="1"/>
  <c r="E27" i="2"/>
  <c r="F27" i="2" s="1"/>
  <c r="I12" i="3"/>
  <c r="C5" i="5" s="1"/>
  <c r="F28" i="2" l="1"/>
  <c r="F29" i="2" s="1"/>
  <c r="D5" i="2" s="1"/>
  <c r="E5" i="2" s="1"/>
  <c r="E7" i="2" s="1"/>
  <c r="C4" i="5" s="1"/>
</calcChain>
</file>

<file path=xl/sharedStrings.xml><?xml version="1.0" encoding="utf-8"?>
<sst xmlns="http://schemas.openxmlformats.org/spreadsheetml/2006/main" count="1007" uniqueCount="601">
  <si>
    <t>Povprečna cena izkopa</t>
  </si>
  <si>
    <t>Reference</t>
  </si>
  <si>
    <t>Oprema in kadri</t>
  </si>
  <si>
    <t>Skupno točkovanje</t>
  </si>
  <si>
    <t>Cenik del</t>
  </si>
  <si>
    <t>Za potrebe projekta razpolagamo z:</t>
  </si>
  <si>
    <t>Število projektantov:</t>
  </si>
  <si>
    <t>Število geodetov:</t>
  </si>
  <si>
    <t>1-2</t>
  </si>
  <si>
    <t>3-5</t>
  </si>
  <si>
    <t>6-8</t>
  </si>
  <si>
    <t>Točke</t>
  </si>
  <si>
    <t>Število rovokopačev:</t>
  </si>
  <si>
    <t>Število frez:</t>
  </si>
  <si>
    <t>Število OTDR</t>
  </si>
  <si>
    <t>Št. sistemov za vpihovanje</t>
  </si>
  <si>
    <t>1-5</t>
  </si>
  <si>
    <t>6-10</t>
  </si>
  <si>
    <t>11-15</t>
  </si>
  <si>
    <t>1-10</t>
  </si>
  <si>
    <t>11-20</t>
  </si>
  <si>
    <t>21-30</t>
  </si>
  <si>
    <t>Ponudnik</t>
  </si>
  <si>
    <t>Št.točk</t>
  </si>
  <si>
    <t xml:space="preserve">Izdelali projekte na optičnih omrežjih: </t>
  </si>
  <si>
    <t>Izjavljamo da smo na preteklih projektih v zadnjih 10ih letih izvedli:</t>
  </si>
  <si>
    <t>Izvedli gradbena dela na optičnih omrežjih:</t>
  </si>
  <si>
    <t>Vpihnili optične kable ali mikrokable</t>
  </si>
  <si>
    <t>Spojili št. optičnih vlaken</t>
  </si>
  <si>
    <t>Izvedli geodetske posnetke na terenu</t>
  </si>
  <si>
    <t>Izdelali PID na optičnih projektih</t>
  </si>
  <si>
    <t>KOS</t>
  </si>
  <si>
    <t>KM</t>
  </si>
  <si>
    <t>1-500</t>
  </si>
  <si>
    <t>1001-3000</t>
  </si>
  <si>
    <t>1-1000</t>
  </si>
  <si>
    <t>3001-5000</t>
  </si>
  <si>
    <t>501-1000</t>
  </si>
  <si>
    <t>1000-2000</t>
  </si>
  <si>
    <t>Povprečni strošek trase hrbtenice</t>
  </si>
  <si>
    <t>Kopanje</t>
  </si>
  <si>
    <t>Vrsta del</t>
  </si>
  <si>
    <t>Delež</t>
  </si>
  <si>
    <t>str/m</t>
  </si>
  <si>
    <t>povp str/m</t>
  </si>
  <si>
    <t>PZI + PID</t>
  </si>
  <si>
    <t>kpl</t>
  </si>
  <si>
    <t>Izkop in zasip jarka</t>
  </si>
  <si>
    <t>m1</t>
  </si>
  <si>
    <t>Kopanje+Asfaltiranje</t>
  </si>
  <si>
    <t>Tampon</t>
  </si>
  <si>
    <t>Cev 2xMC 14/10mm</t>
  </si>
  <si>
    <t>Skupaj povp str/m</t>
  </si>
  <si>
    <t>Spojka MC</t>
  </si>
  <si>
    <t>kos</t>
  </si>
  <si>
    <t>Kabel (48vl)</t>
  </si>
  <si>
    <t>Vpihovanje</t>
  </si>
  <si>
    <t>Končne meritve</t>
  </si>
  <si>
    <t>ITD</t>
  </si>
  <si>
    <t>Zapore</t>
  </si>
  <si>
    <t>oc.</t>
  </si>
  <si>
    <t>Služnosti</t>
  </si>
  <si>
    <t>EUR</t>
  </si>
  <si>
    <t>Nepredvideno</t>
  </si>
  <si>
    <t>Skupaj:</t>
  </si>
  <si>
    <t>Skupaj/m:</t>
  </si>
  <si>
    <t>Rezanje in odstr. asfalta</t>
  </si>
  <si>
    <t>m2</t>
  </si>
  <si>
    <t>Asfaltiranje</t>
  </si>
  <si>
    <t>Spojka za 48vl.</t>
  </si>
  <si>
    <t>Spajanje 48vl.</t>
  </si>
  <si>
    <t>Meritve pred polaganjem</t>
  </si>
  <si>
    <t>MAX Točke</t>
  </si>
  <si>
    <t>Skupno število točk</t>
  </si>
  <si>
    <t>Postavka</t>
  </si>
  <si>
    <t>EM</t>
  </si>
  <si>
    <t>Cena</t>
  </si>
  <si>
    <t>Količina</t>
  </si>
  <si>
    <t>1. MATERIAL VEČJE VREDNOSTI</t>
  </si>
  <si>
    <t>Dobava in montaža omare za aktivno opremo v ATC (1800x800x600) - oznaka 19'' 36 HE</t>
  </si>
  <si>
    <t xml:space="preserve">M1 </t>
  </si>
  <si>
    <t>Optični mikro kabel - 12 vlaken</t>
  </si>
  <si>
    <t>Optični mikro kabel - 24 vlaken</t>
  </si>
  <si>
    <t>Optični mikro kabel - 36 vlaken</t>
  </si>
  <si>
    <t>Optični mikro kabel - 48 vlaken</t>
  </si>
  <si>
    <t>Optični mikro kabel - 72 vlaken</t>
  </si>
  <si>
    <t>Optični mikro kabel - 144 vlaken</t>
  </si>
  <si>
    <t>Kabel TOSMd S33 6x12 CMAN - NADZEMNI</t>
  </si>
  <si>
    <t>Kabel TOSMd S33 4X12 II/III CMAN - NADZEMNI</t>
  </si>
  <si>
    <t>KABEL TOSMd 3 3x12 NADZEMNI</t>
  </si>
  <si>
    <t>KABEL TOSMd 3 2x12 NADZEMNI</t>
  </si>
  <si>
    <t>KABEL TOSMd 3 1x12 NADZEMNI</t>
  </si>
  <si>
    <t>PE/HD cev 2x 0 50/42 mm</t>
  </si>
  <si>
    <t>PE/HD cev 0 50/42 mm</t>
  </si>
  <si>
    <t>PE/HD cev 0 40/34 mm</t>
  </si>
  <si>
    <t>Dobava razstavljive spojke za PEHD cev 50 mm</t>
  </si>
  <si>
    <t>Dobava razstavljive spojke za PEHD cev 40 mm</t>
  </si>
  <si>
    <t>Cablelok 1969; 8,0-12,0 mm; port S</t>
  </si>
  <si>
    <t>Cablelok 1081; 5,2-8,0  mm; port R</t>
  </si>
  <si>
    <t>Cablelok 1080; 3,8-5,2 mm; port R</t>
  </si>
  <si>
    <t>Žleb zaščitni FE 3M</t>
  </si>
  <si>
    <t>SIDRO ZA ADSS KABEL (16-18MM)-ACADSS16</t>
  </si>
  <si>
    <t>SIDRO ZA ADSS KABEL (12-14MM)-ACADSS12</t>
  </si>
  <si>
    <t>SIDRO ZA ADSS KABEL ( 6- 9MM)-AC68L140</t>
  </si>
  <si>
    <t>Spojka optična FDN IR 12 kaset s košaro</t>
  </si>
  <si>
    <t>Spojka optična FDN IR 24 kaset s košaro</t>
  </si>
  <si>
    <t>Spojka optična 144 spojev FDN s košaro</t>
  </si>
  <si>
    <t>Spojka optična 72 spojev FDN s košaro</t>
  </si>
  <si>
    <t>Spojka optična 24 spojev FST brez košare</t>
  </si>
  <si>
    <t>Spojka optična 432 spojev UFC s košaro</t>
  </si>
  <si>
    <t>Termoskrčni ščit optičnega zvara HSK  758</t>
  </si>
  <si>
    <t>Optični razcepnik 1:2, PLC SPLITTER</t>
  </si>
  <si>
    <t>Optični razcepnik 1:32, PLC SPLITTER</t>
  </si>
  <si>
    <t>PKJT1 lahki pokrov nodular. lit. 125 KN</t>
  </si>
  <si>
    <t>PKJT1 težki pokrov nodular. lit. 400 KN</t>
  </si>
  <si>
    <t>KRIŽ KOVINSKI ZA REZERVO ZR. OPT. KABLA</t>
  </si>
  <si>
    <t xml:space="preserve">KM </t>
  </si>
  <si>
    <t>TOČ</t>
  </si>
  <si>
    <t>Dodatek za ročni izkop v zemljišču III. do V. Ktg, kjer je teren za stroj nedostopen oz. je to zahteva lastnika zemljišča</t>
  </si>
  <si>
    <t xml:space="preserve">M  </t>
  </si>
  <si>
    <t xml:space="preserve">M2 </t>
  </si>
  <si>
    <t>Premaz stičnih robov med staro in novo asfaltno podlogo z emulzijo.</t>
  </si>
  <si>
    <t xml:space="preserve">M3 </t>
  </si>
  <si>
    <t>Ročni pobrizg z bitumensko emulzijo</t>
  </si>
  <si>
    <t>Samo dobava cestnih robnikov</t>
  </si>
  <si>
    <t>Dobava betonskih plošč, kock ali tlakovcev</t>
  </si>
  <si>
    <t>Dobava peska in priprava peščene podlage za vse vrste plošč, nakladanje in odvoz  odvečnega materiala na deponijo z upoštevanjem stroškov deponije, ureditev okolice</t>
  </si>
  <si>
    <t>Dobava in ročno vgrajevanje betona C12/15 za obbetoniranje kabelske kanalizacije</t>
  </si>
  <si>
    <t>Dodatek za zajem obstoječih kablov v kabelskem jašku (neglede na število obstoječih kablov in cevi)</t>
  </si>
  <si>
    <t>Dodatek za izdelavo križanja tk trase z ostalimi komunalnimi vodi v skladu s navodili upravljalca vodov, v dokumentaciji je potrebno izrisati detajl križanja, plačilo na podlagi vpisa v gradbeni dnevnik s strani upravljalca</t>
  </si>
  <si>
    <t>Izkop gradbene jame na obeh straneh, strojno podbitje oz. podvrtavanje cestišča z uvlačenjem ene PE/PVC cevi premera do 70 mm, zasip gradbene jame, utrjevanje v slojih po 20-25 cm, čiščenje trase - brez dobave cevi</t>
  </si>
  <si>
    <t>Dobava in montaža PK100 Inox kabelskega kanala s pripadajočimi konzolami za zid</t>
  </si>
  <si>
    <t>Dodatek za podvrtavanje s sistemom vodenega podvrtavanja</t>
  </si>
  <si>
    <t>Čiščenje TK linije (obsek dva metra levo in desno od trase)</t>
  </si>
  <si>
    <t>Izdelava enocevnega uvoda v obstoječi betonski kabelski jašek z obdelavo odprtine.</t>
  </si>
  <si>
    <t>Izdelava dvocevnega uvoda v obstoječi betonski kabelski jašek z obdelavo odprtine.</t>
  </si>
  <si>
    <t>Dodatek za montažo težkega LŽ pokrova pri jaških iz betonske cevi</t>
  </si>
  <si>
    <t>Preboj betonskega ali kamnitega opornega zidu</t>
  </si>
  <si>
    <t>M2</t>
  </si>
  <si>
    <t>Manipulativni stroški v višini 3 % za gradbena dela na objektih RNO, FTTH ali KOL</t>
  </si>
  <si>
    <t>Montaža optičnega razcepnika 1:2 ali 1:4 LC/APC, PLC SPLITTER v optični delilnik do vključno 16 kos</t>
  </si>
  <si>
    <t>KPL</t>
  </si>
  <si>
    <t>Dobava oznake in označevanje optičnega kabla v kabelskem jašku in prostorih (oznaka plastificirana)</t>
  </si>
  <si>
    <t>Vpihovanje optičnega mikro kabla vseh kapacitet v mikro cev</t>
  </si>
  <si>
    <t>Uvlečenje snopa mikro cevi v zasedeno cev z uporabo predvleke</t>
  </si>
  <si>
    <t>Uvlačenje MC cevi v PVC cevi 0 110 z uvlačenjem predvleke brez dobave cevi</t>
  </si>
  <si>
    <t>Dobava in montaža prehodnega nosilca za drog PSK-10.</t>
  </si>
  <si>
    <t>Priprava posameznega sekundarnega kabla (izvedba uvoda odhodnih  KKG optičnih kablov). Postavka se ne uporablja za izgradnjo RNO priključka.</t>
  </si>
  <si>
    <t>Priprava FDN spojke za izvedbo FTTH po prodanem priključku z zaključevnjem dovodnih kablov v optični spojki na zvarnih kasetah,</t>
  </si>
  <si>
    <t>Spajanje PEHD cevi malega premera z razstavljivo spojko brez dobave spojke</t>
  </si>
  <si>
    <t>Postavitev omare 2200x900x300</t>
  </si>
  <si>
    <t>Montaža optičnega delilnika 96 vlaken</t>
  </si>
  <si>
    <t>Zaključevanje optičnega kabla 144 vlaken na delilniku (izvedba 144 zvarov)</t>
  </si>
  <si>
    <t>Zaključevanje optičnega kabla 48 vlaken na spojnem delu (izvedba 48 vlaken)</t>
  </si>
  <si>
    <t>Izdelava optične spojke na optičnem kablu do 12 vlaken  (brez dobave spojke, slabljenje spoja po predpisih TS), tudi za prehod na instalacijski optični kabel</t>
  </si>
  <si>
    <t>Izdelava optične spojke na optičnem kablu do 24 vlaken (brez dobave spojke, slabljenje spoja po predpisih TS), tudi za prehod na instalacijski optični kabel</t>
  </si>
  <si>
    <t>Izdelava optične spojke na optičnem kablu do 36 vlaken (brez dobave spojke, slabljenje spoja po predpisih TS), tudi za prehod na instalacijski optični kabel</t>
  </si>
  <si>
    <t>Izdelava optične spojke na optičnem kablu do 48 vlaken (brez dobave spojke, slabljenje spoja po predpisih TS), tudi za prehod na instalacijski optični kabel</t>
  </si>
  <si>
    <t>Izdelava optične spojke na optičnem kablu do 72 vlaken (brez dobave spojke, slabljenje spoja po predpisih TS), tudi za prehod na instalacijski optični kabel</t>
  </si>
  <si>
    <t>Izdelava optične spojke na optičnem kablu do 144 vlaken (brez dobave spojke, slabljenje spoja po predpisih TS), tudi za prehod na instalacijski optični kabel</t>
  </si>
  <si>
    <t>Izdelava optične spojke na optičnem kablu do 432 vlaken (brez dobave spojke, slabljenje spoja po predpisih TS)</t>
  </si>
  <si>
    <t>Odpiranje in ponovno zapiranje obstoječe spojke</t>
  </si>
  <si>
    <t>Priprava dovodnih in odhodnih kablov na primarnem delu mreže (specifikacija v knjigi izmer)</t>
  </si>
  <si>
    <t>Označevanje primarnih kablov na spojnem modulu (specifikacija v knjigi izmer)</t>
  </si>
  <si>
    <t>Dodatek za izdelavo spojke na samonosilnem kablu</t>
  </si>
  <si>
    <t>Montaža kovinskega križa na drog z montažo rezerve optičnega kabla, brez dobave materiala.</t>
  </si>
  <si>
    <t>Pritrditev kabelske spojke na betonski zid</t>
  </si>
  <si>
    <t>Zapiranje cevi s PE čepom 0 50 mm</t>
  </si>
  <si>
    <t>Montaža rezerve kabla v KJ</t>
  </si>
  <si>
    <t>Preizkus prehodnosti kabelske kanalizacije</t>
  </si>
  <si>
    <t>URA</t>
  </si>
  <si>
    <t>Meritve na optičnem kablu na bobnu pred polaganjem do 12 vlaken (1 vlakno iz cevke na 1550 nm v eno smer)</t>
  </si>
  <si>
    <t>Meritve na optičnem kablu, na bobnu, pred polaganjem do 24 vlaken (1 vlakno iz cevke na 1550 nm v eno smer)</t>
  </si>
  <si>
    <t>Meritve na optičnem kablu, na bobnu, pred polaganjem do 36 vlaken (1 vlakno iz cevke na 1550 nm v eno smer)</t>
  </si>
  <si>
    <t>Meritve na optičnem kablu, na bobnu, pred polaganjem do 48 vlaken (1 vlakno iz cevke na 1550 nm v eno smer)</t>
  </si>
  <si>
    <t>Meritve na optičnem kablu, na bobnu, pred polaganjem do 72 vlaken (1 vlakno iz cevke na 1550 nm v eno smer)</t>
  </si>
  <si>
    <t>Meritve na optičnem kablu, na bobnu, pred polaganjem do 144 vlaken (1 vlakno iz cevke na 1550 nm v eno smer)</t>
  </si>
  <si>
    <t>Končne meritve z izdelavo KTE na optičnem kablu do 144 vlaken</t>
  </si>
  <si>
    <t>Meritve GPON na optičnem kablu za posamezno vlakno</t>
  </si>
  <si>
    <t>VLA</t>
  </si>
  <si>
    <t>Zajem podatkov in priprave elaborata za sporočanje podatkov o ceveh, trasah in vlaknih na GURS (cena na posamezen priključek)</t>
  </si>
  <si>
    <t>Prevoz materialov večjih vrednosti</t>
  </si>
  <si>
    <t>Pripravljalno zaključna dela</t>
  </si>
  <si>
    <t>Prevoz - brez voznika</t>
  </si>
  <si>
    <t>Nepredvideni stroški po vpisu v gradbeni dnevnik - obračun po dejanskih stroških - 5%</t>
  </si>
  <si>
    <t>2. GRADBENA DELA</t>
  </si>
  <si>
    <t>3. MONTAŽNA DELA</t>
  </si>
  <si>
    <t>4. MERITVE</t>
  </si>
  <si>
    <t>5. TEHNIČNA DOKUMENTACIJA</t>
  </si>
  <si>
    <t>Avtomatični izračun</t>
  </si>
  <si>
    <t>Končne meritve z izdelavo KTE na optičnem kablu do 48 vlaken</t>
  </si>
  <si>
    <t>Povprečna cena izkopa hrbtenične trase</t>
  </si>
  <si>
    <t>Optični mikro kabel - 4 vlakna</t>
  </si>
  <si>
    <t>Rezultati</t>
  </si>
  <si>
    <t>Dobava lesenega droga 8m</t>
  </si>
  <si>
    <t>Dobava lesenega droga 9m</t>
  </si>
  <si>
    <t>Število optičnih varilnikov</t>
  </si>
  <si>
    <t>Optični mikro kabel - 96 vlaken</t>
  </si>
  <si>
    <t>Optični mikro kabel - 288 vlaken</t>
  </si>
  <si>
    <t>Optični mikro kabel - 432 vlaken</t>
  </si>
  <si>
    <t>Vpihovanje optičnega kabla v PeHd cev malega premera</t>
  </si>
  <si>
    <t>Montaža optičnega delilnika 192 vlaken</t>
  </si>
  <si>
    <t>Montaža optičnega delilnika 48 vlaken</t>
  </si>
  <si>
    <t>Zaključevanje optičnega kabla 432 vlaken na delilniku (izvedba 432 zvarov)</t>
  </si>
  <si>
    <t>Zaključevanje optičnega kabla 288 vlaken na delilniku (izvedba 288 zvarov)</t>
  </si>
  <si>
    <t>Zaključevanje optičnega kabla 96 vlaken na delilniku (izvedba 96 vlaken)</t>
  </si>
  <si>
    <t>Izdelava optične spojke na optičnem kablu do 96 vlaken (brez dobave spojke, slabljenje spoja po predpisih TS), tudi za prehod na instalacijski optični kabel</t>
  </si>
  <si>
    <t>Izdelava optične spojke na optičnem kablu do 288 vlaken (brez dobave spojke, slabljenje spoja po predpisih TS), tudi za prehod na instalacijski optični kabel</t>
  </si>
  <si>
    <t>Meritve na optičnem kablu, na bobnu, pred polaganjem do 96 vlaken (1 vlakno iz cevke na 1550 nm v eno smer)</t>
  </si>
  <si>
    <t>Meritve na optičnem kablu, na bobnu, pred polaganjem do 288 vlaken (1 vlakno iz cevke na 1550 nm v eno smer)</t>
  </si>
  <si>
    <t>Meritve na optičnem kablu, na bobnu, pred polaganjem do 864 vlaken (1 vlakno iz cevke na 1550 nm v eno smer)</t>
  </si>
  <si>
    <t>Končne meritve z izdelavo KTE na optičnem kablu do 96 vlaken</t>
  </si>
  <si>
    <t>Končne meritve z izdelavo KTE na optičnem kablu do 288 vlaken</t>
  </si>
  <si>
    <t>Cev 2xMC 16/12mm</t>
  </si>
  <si>
    <t>Z.</t>
  </si>
  <si>
    <t>IDpostavka</t>
  </si>
  <si>
    <t xml:space="preserve">2       </t>
  </si>
  <si>
    <t/>
  </si>
  <si>
    <t>A0000000</t>
  </si>
  <si>
    <t>1.1. Material večje vrednosti</t>
  </si>
  <si>
    <t>21200569</t>
  </si>
  <si>
    <t>OD-1HU-48/48-19"/ETSI-LC/APC-0V-K</t>
  </si>
  <si>
    <t>OD-2HU-96/96-19"/ETSI-LC/APC-0V-K</t>
  </si>
  <si>
    <t>OD-4HU-192/192-19"/ETSI-LC/APC-0V-K</t>
  </si>
  <si>
    <t>19300030</t>
  </si>
  <si>
    <t>21200014</t>
  </si>
  <si>
    <t>21500004</t>
  </si>
  <si>
    <t>21500005</t>
  </si>
  <si>
    <t>21500006</t>
  </si>
  <si>
    <t>21500007</t>
  </si>
  <si>
    <t>21500008</t>
  </si>
  <si>
    <t>21500009</t>
  </si>
  <si>
    <t>21500010</t>
  </si>
  <si>
    <t>21200017</t>
  </si>
  <si>
    <t>KABEL TOSM 03 (1X12) SMAN</t>
  </si>
  <si>
    <t>21200018</t>
  </si>
  <si>
    <t>KABEL TOSM 03 (2X12) SMAN</t>
  </si>
  <si>
    <t>21200019</t>
  </si>
  <si>
    <t>KABEL TOSM 03 (3X12) SMAN</t>
  </si>
  <si>
    <t>21200020</t>
  </si>
  <si>
    <t>KABEL TOSM 03 (4X12) SMAN</t>
  </si>
  <si>
    <t>21200021</t>
  </si>
  <si>
    <t>KABEL TOSM 03 (6X12) SMAN</t>
  </si>
  <si>
    <t>21200022</t>
  </si>
  <si>
    <t>KABEL TOSM 03 (8X12) SMAN</t>
  </si>
  <si>
    <t>21200023</t>
  </si>
  <si>
    <t>KABEL TOSM 03 1x(12X12) SMAN</t>
  </si>
  <si>
    <t>21200024</t>
  </si>
  <si>
    <t>KABEL TOSM 03 2x(12X12) SMAN</t>
  </si>
  <si>
    <t>21200025</t>
  </si>
  <si>
    <t>KABEL TOSM 03 3x(12X12) SMAN</t>
  </si>
  <si>
    <t>21300004</t>
  </si>
  <si>
    <t>15300140</t>
  </si>
  <si>
    <t>21300009</t>
  </si>
  <si>
    <t>21300008</t>
  </si>
  <si>
    <t>21300007</t>
  </si>
  <si>
    <t>21300006</t>
  </si>
  <si>
    <t>KABEL TOSMd 3 1x4 NADZEMNI - RNO</t>
  </si>
  <si>
    <t>21300003</t>
  </si>
  <si>
    <t>KABEL ADSS optični 48 vlaken (min.5kN)</t>
  </si>
  <si>
    <t>21610002</t>
  </si>
  <si>
    <t>21610003</t>
  </si>
  <si>
    <t>21610004</t>
  </si>
  <si>
    <t>PE čep 0 40 mm</t>
  </si>
  <si>
    <t>PE čep 0 50 mm</t>
  </si>
  <si>
    <t>21620001</t>
  </si>
  <si>
    <t>PVC cev 0 110/103.6 mm</t>
  </si>
  <si>
    <t>PVC čep 0 110 za zapiranje koncev PVC cevi</t>
  </si>
  <si>
    <t>26100005</t>
  </si>
  <si>
    <t>Dobava mikro cevi MC 16/2,0</t>
  </si>
  <si>
    <t>26300005</t>
  </si>
  <si>
    <t>Dobava spojke MC 16/12</t>
  </si>
  <si>
    <t>Čep za MC16/12mm</t>
  </si>
  <si>
    <t>22440003</t>
  </si>
  <si>
    <t>22440002</t>
  </si>
  <si>
    <t>21200303</t>
  </si>
  <si>
    <t>21200308</t>
  </si>
  <si>
    <t>21200307</t>
  </si>
  <si>
    <t>21200306</t>
  </si>
  <si>
    <t>Cablelok 3873; 3,0-3,8 mm; port R</t>
  </si>
  <si>
    <t>11600003</t>
  </si>
  <si>
    <t>11600004</t>
  </si>
  <si>
    <t>21900014</t>
  </si>
  <si>
    <t>21900004</t>
  </si>
  <si>
    <t>21900002</t>
  </si>
  <si>
    <t>21900001</t>
  </si>
  <si>
    <t>21200120</t>
  </si>
  <si>
    <t>21200121</t>
  </si>
  <si>
    <t>21200106</t>
  </si>
  <si>
    <t>21200104</t>
  </si>
  <si>
    <t>21200101</t>
  </si>
  <si>
    <t>21200109</t>
  </si>
  <si>
    <t>21200610</t>
  </si>
  <si>
    <t>Kaseta optična SE držalo IR</t>
  </si>
  <si>
    <t>21200200</t>
  </si>
  <si>
    <t>19240014</t>
  </si>
  <si>
    <t>Dobava in montaža SC/APC-SC/APC 2,0m (povezovalna vrvica;Optična doza-ONT)</t>
  </si>
  <si>
    <t>21200603</t>
  </si>
  <si>
    <t>Optični razcepnik 1:8, PLC SPLITTER</t>
  </si>
  <si>
    <t>Optični razcepnik 1:16, PLC SPLITTER</t>
  </si>
  <si>
    <t>21200607</t>
  </si>
  <si>
    <t>21700004</t>
  </si>
  <si>
    <t>21700005</t>
  </si>
  <si>
    <t>21900013</t>
  </si>
  <si>
    <t>Seme travniška mešanica (1kg = 40m2)</t>
  </si>
  <si>
    <t>21900011</t>
  </si>
  <si>
    <t>Optična doza z 1xSC/APC sx adapterjem in 1x SC/APC pigtailom ter podstavkom optične doze</t>
  </si>
  <si>
    <t>Jašek z pokrovom EURO 400x400 mm - RNO</t>
  </si>
  <si>
    <t>Jašek z pokrovom EURO 300x300 mm - RNO</t>
  </si>
  <si>
    <t>30000000</t>
  </si>
  <si>
    <t>2.1. Izkopi</t>
  </si>
  <si>
    <t>31100001</t>
  </si>
  <si>
    <t>Trasiranje nove ali obstoječe trase zemeljskega kabla, TK linije oz. kabelske kanalizacije z uporabo obstoječih načrtov in iskalca kablov oz. po projektu</t>
  </si>
  <si>
    <t>31100002</t>
  </si>
  <si>
    <t>Geodetska izmera in zakoličba parcelne meje</t>
  </si>
  <si>
    <t>31300004</t>
  </si>
  <si>
    <t>Izkop kabelskega jarka kjer je vrh temena cevi od 0,7 do 0,8m  ustrezne širine izkopa za izbrano tehnologijo, izkop v zemljišču III. do vključno V. ktg., izdelava posteljice ter dobava in zasip cevi s peskom (4 - 8 mm) oz. presejanim materialom v sloju 10</t>
  </si>
  <si>
    <t>99999999</t>
  </si>
  <si>
    <t>Dodatek za strojni izkop kabelske kanalizacije za dodatnih 30cm, ko je potreben izkop globje od 0,8m , z utrjevanjem. Postavka se obračunava v primeru ko je vrh temena cevi med 0,8m in 1,0m. Globina se prilagaja glede na vrsto trase in je  določena v Opom</t>
  </si>
  <si>
    <t>M1</t>
  </si>
  <si>
    <t>Dodatek za strojni izkop kabelske kanalizacije za dodatnih 50cm, ko je potreben izkop globje od 0,8m, z utrjevanjem. Postavka se obračunava v primeru ko je vrh temena cevi med 1,0m in 1,2m. Globina se prilagaja glede na vrsto trase in je  določena v Opomb</t>
  </si>
  <si>
    <t>59300014</t>
  </si>
  <si>
    <t>31300005</t>
  </si>
  <si>
    <t>Strojni izkop zemlje v prostorskih metrih v zemljišču do IV. kategorije zasip  z utrjevanjem, nakladanje in odvoz odvečnega materiala ter stroški začasne in končne deponije, čiščenje trase,</t>
  </si>
  <si>
    <t>31300006</t>
  </si>
  <si>
    <t>Ročni izkop zemlje v prostorskih metrih v zemljišču do IV. kategorije zasip  z utrjevanjem, nakladanje in odvoz odvečnega materiala ter stroški začasne in končne deponije, čiščenje trase. (uporablja se samo kadar teren ni dostopen za stroj ali je to zahte</t>
  </si>
  <si>
    <t>Nalaganje in odvoz viška materiala, za razliko od vgradnega tampona (postavka se uporablja v primerih, kjer se zasip jarka izvaja s tamponom) ali (presejano zemljo za razliko manjkajočega materiala pri izkopu jarka kamnite strukture).</t>
  </si>
  <si>
    <t>M3</t>
  </si>
  <si>
    <t>32200007</t>
  </si>
  <si>
    <t>Polaganje cevi v že izkopan jarek, brez zaščite cevi in zasipa:  PEHD cev premera 32 mm</t>
  </si>
  <si>
    <t>32200006</t>
  </si>
  <si>
    <t>Polaganje cevi v že izkopan jarek, brez zaščite cevi in zasipa:  PEHD cev premera 40 mm</t>
  </si>
  <si>
    <t>32200005</t>
  </si>
  <si>
    <t>Polaganje cevi v že izkopan jarek, brez zaščite cevi in zasipa:  PEHD cev premera 50 mm</t>
  </si>
  <si>
    <t>32200008</t>
  </si>
  <si>
    <t>Polaganje cevi v že izkopan jarek, brez zaščite cevi in zasipa:  PEHD cev premera 2 x 50 mm</t>
  </si>
  <si>
    <t>32200001</t>
  </si>
  <si>
    <t>Polaganje cevi v že izkopan jarek, brez zaščite cevi in zasipa:  PVC cev premera 110/103,6 mm</t>
  </si>
  <si>
    <t>22100016</t>
  </si>
  <si>
    <t>22200103</t>
  </si>
  <si>
    <t>Polaganje cevi v že izkopan jarek, brez zaščite cevi in zasipa; mikro cevi MC vseh dimenzij</t>
  </si>
  <si>
    <t>22200008</t>
  </si>
  <si>
    <t>Izvedba spajanja mikro cevi MC vseh dimenzij, brez dobave spojke</t>
  </si>
  <si>
    <t>22420001</t>
  </si>
  <si>
    <t>Zapiranje cevi s PE čepom 0 32 mm</t>
  </si>
  <si>
    <t>22420002</t>
  </si>
  <si>
    <t>Zapiranje cevi s PE čepom 0 40 mm</t>
  </si>
  <si>
    <t>22420003</t>
  </si>
  <si>
    <t>22420010</t>
  </si>
  <si>
    <t>Montaža PVC čepov 0 110 za zapiranje koncev PVC cevi</t>
  </si>
  <si>
    <t>Zapiranje mikro cevi s čepom</t>
  </si>
  <si>
    <t>59300015</t>
  </si>
  <si>
    <t>Dodatek za izdelavo kabelske kanalizacije ob ali nad obstoječimi GJI vodi (znotraj vplivnega območja - odmik od voda manj od 0,5 m)</t>
  </si>
  <si>
    <t>32400030</t>
  </si>
  <si>
    <t>32100023</t>
  </si>
  <si>
    <t>A1000000</t>
  </si>
  <si>
    <t>2.2. Jaški</t>
  </si>
  <si>
    <t>32400002</t>
  </si>
  <si>
    <t>Izkop in vgradnja EURO jaška dimenzije 0,3x0,3x0,3m v zemljišču III. do V.ktg., zasip, nakladanje in odvoz odvečnega  materiala ter stroški začasne in končne deponije, ureditev okolice - brez dobave jaška</t>
  </si>
  <si>
    <t>32400001</t>
  </si>
  <si>
    <t>Izkop in vgradnja EURO jaška dimenzije 0,4x0,4x0,4m v zemljišču do V. ktg, izdelava vseh potrebnih uvodov, zasip  z izkopanim materialom oziroma tamponom v utrjenih površinah, nakladanje in odvoz odvečnega  materiala ter stroški začasne in končne deponije</t>
  </si>
  <si>
    <t>32400006</t>
  </si>
  <si>
    <t>Dobava cevi in izdelava kabelskega jaška iz B.C.50cm izkop v zemljišču do V. ktg., betoniranje dna jaška z betonom, montaža okroglega lahkega LŽ pokrova in obbetoniranje , izdelava vseh potrebnih uvodov, nakladanje in odvoz odvečnega materiala ter stroški</t>
  </si>
  <si>
    <t>32400007</t>
  </si>
  <si>
    <t>Dobava cevi in izdelava kabelskega jaška iz B.C.60cm izkop v zemljišču do V. ktg, betoniranje dna jaška z betonom, montaža lahkega LŽ pokrova in obbetoniranje , izdelava vseh potrebnih uvodov, zasip  z izkopanim materialom oziroma tamponom v utrjenih povr</t>
  </si>
  <si>
    <t>32400008</t>
  </si>
  <si>
    <t>Dobava cevi in izdelava kabelskega jaška iz B.C.80cm izkop v zemljišču do IV. ktg, betoniranje dna jaška z betonom, montaža lahkega LŽ pokrova in obbetoniranje , izdelava vseh potrebnih uvodov, zasip z izkopanim materialom oziroma tamponom v utrjenih povr</t>
  </si>
  <si>
    <t>32400009</t>
  </si>
  <si>
    <t>Dobava cevi in izdelava kabelskega jaška iz B.C.100cm izkop v zemljišču do V. ktg., betoniranje dna jaška z betonom, montaža lahkega LŽ pokrova in obbetoniranje , izdelava vseh potrebnih uvodov,  nakladanje in odvoz odvečnega materiala ter stroški začasne</t>
  </si>
  <si>
    <t>32400011</t>
  </si>
  <si>
    <t>Dobava cevi in izdelava kabelskega jaška iz B.C.100cm globine od 150cm do 200 cm izkop v zemljišču do V. ktg, betoniranje dna jaška z betonom, montaža lahkega LŽ pokrova in obbetoniranje , izdelava vseh potrebnih uvodov, zasip z izkopanim materialom oziro</t>
  </si>
  <si>
    <t>32400026</t>
  </si>
  <si>
    <t>32400027</t>
  </si>
  <si>
    <t>32400013</t>
  </si>
  <si>
    <t>Dodatek  za vgradnjo razbremenilnega obroča pri jaških iz betonskih cevi skladno z detajlom iz projekta</t>
  </si>
  <si>
    <t>71500001</t>
  </si>
  <si>
    <t>15200005</t>
  </si>
  <si>
    <t>Čiščenje obstoječih kabelskih jaškov pred uporabo, pod nadzorom naročnika in z vpisom v gradbeni dnevnik</t>
  </si>
  <si>
    <t>2.3. Asfaltiranje + polaganje vseh vrst plošč in robnikov</t>
  </si>
  <si>
    <t>31200022</t>
  </si>
  <si>
    <t>Strojno rezanje asfalta, odstranjevanje asfalta ali betona debeline do 5 cm, nakladanje in odvoz  ruševin na deponijo z upoštevanjem vseh stroškov začasne in končne deponije in ureditev okolice</t>
  </si>
  <si>
    <t>31200023</t>
  </si>
  <si>
    <t>Strojno rezanje asfalta, odstranjevanje asfalta ali betona debeline od 6 do 10 cm, nakladanje in odvoz  ruševin na deponijo z upoštevanjem stroškov začasne in končne deponije,  in ureditev okolice</t>
  </si>
  <si>
    <t>31200024</t>
  </si>
  <si>
    <t>Strojno rezanje asfalta, odstranjevanje asfalta ali betona debeline od 11 do 15 cm, nakladanje in odvoz  ruševin na deponijo z upoštevanjem stroškov začasne in končne deponije s predajo evidenčnih listov upravljalca deponije in ureditev okolice</t>
  </si>
  <si>
    <t>31200002</t>
  </si>
  <si>
    <t>Frezanje obstoječega asfaltnega vozišča debeline 3cm odvoz  ruševin na deponijo z upoštevanjem vseh stroškov začasne in končne deponije, dodatno obžagovanje stikov v kolikor je to potrebno.</t>
  </si>
  <si>
    <t>59200130</t>
  </si>
  <si>
    <t>Priprava terena za asfaltiranje - planiranje in utrjevanje podlage z dosipom (grobo in fino) do 3cm, z dobavo peska 0-8mm</t>
  </si>
  <si>
    <t>59200131</t>
  </si>
  <si>
    <t>Dobava in premaz stičnih robov med staro in novo asfaltno podlogo (vertikalni stik) s starplast PM bitumensko pasto</t>
  </si>
  <si>
    <t>Dobava in premaz stičnih robov med staro in novo asfaltno podlogo (horizontalni stik) s starplast bitumensko pasto</t>
  </si>
  <si>
    <t>31200004</t>
  </si>
  <si>
    <t>Dobava in vgrajevanje asfaltbetona ( AC 8 Surf B 50/70 A5) na pločnik v debelini 4cm na pripravljeno podlago</t>
  </si>
  <si>
    <t>Dobava in vgrajevanje bitudrobirja (AC 22 Base B 50/70 A4) v debelini 7cm na pripravljeno podlago</t>
  </si>
  <si>
    <t>Dobava in vgrajevanje bitudrobirja (AC 22 Base B 50/70 A4) v debelini 8cm na pripravljeno podlago</t>
  </si>
  <si>
    <t>Dobava in vgrajevanje bitudrobirja (AC 22 Base B 50/70 A4) v debelini 10cm na pripravljeno podlago</t>
  </si>
  <si>
    <t>Dobava in vgrajevanje asfalta na pripravljeno podlago, v sistemu: 
 - 5cm bitudrobirja (AC 22 Base B 50/70 A4)
 - 3cm asfaltbetona (AC 8 Surf B 50/70 A4 )</t>
  </si>
  <si>
    <t>Dobava in vgrajevanje asfalta na pripravljeno podlago med plastema v sistemu:
- 7cm bitudrobirja (AC 22 Base B 50/70 A4) 
- 3cm asfaltbetona (AC 8 Surf B 50/70 A4 )</t>
  </si>
  <si>
    <t>Dobava in vgrajevanje asfalta na pripravljeno podlagov sistemu:
- 8cm bitudrobirja (AC 22 Base B 50/70 A4 Z3 RAP)
- 3cm asfaltbetona (AC 8 Surf B 50/70 A4 Z3 )</t>
  </si>
  <si>
    <t>31200006</t>
  </si>
  <si>
    <t>Dobava in vgrajevanje asfalta na pripravljeno podlagov sistemu: - 6cm bitudrobirja (AC 22 Base B 50/70 A4)  - 3cm asfaltbetona (AC 8 Surf B 50/70 A4)</t>
  </si>
  <si>
    <t>31200009</t>
  </si>
  <si>
    <t>Dobava in vgrajevanje enoslojnega asfalta (AC 16 Surf B 50/70 A4) BNOS v debelini 6cm na pripravljeno podlago</t>
  </si>
  <si>
    <t>31200019</t>
  </si>
  <si>
    <t>Dodatek za izdelavo mulde, obračuna se kot dodatek pri asfaltiranju (brez dobave asfalta)</t>
  </si>
  <si>
    <t>31200017</t>
  </si>
  <si>
    <t>31200028</t>
  </si>
  <si>
    <t>Odstranitev robnikov in prenos v začasno deponijo z upoštevanjem stroškov začasne deponije ter ponovna namestitev cestnih robnikov položenih na betonsko podlago z zalitjem spojev, ureditev okolice, v primeru zamenjave robnika z novim so v postavki upoštev</t>
  </si>
  <si>
    <t>31200029</t>
  </si>
  <si>
    <t>32400031</t>
  </si>
  <si>
    <t>Ročno rušenje betona okoli robnika in ročni podkop robnika</t>
  </si>
  <si>
    <t>31200030</t>
  </si>
  <si>
    <t>Odstranjevanje betonskih plošč, kock, tlakovcev in prenos plošč v začasno deponijo, stroški začasne deponije ter ponovna namestitev na betonsko oziroma peščeno podlago, ureditev okolicev primeru zamenjave  z novimi elementi so v postavki upoštevani naklad</t>
  </si>
  <si>
    <t>31200031</t>
  </si>
  <si>
    <t>31200032</t>
  </si>
  <si>
    <t>31200001</t>
  </si>
  <si>
    <t>Meritev nabitosti terena in izdelava poročila, skladno z navodili upravljalca ceste. Meritev se izvaja max. vsakih 50m in min. vsakih 80m - odvisno od razmer na cestišču</t>
  </si>
  <si>
    <t>2.4. Betoni + tamponi</t>
  </si>
  <si>
    <t>32700002</t>
  </si>
  <si>
    <t>31200003</t>
  </si>
  <si>
    <t>Dobava betona C 16/20 in priprava betonske podlage v višini 10 cm za vse vrste plošč, nakladanje in odvoz  odvečnega materiala na deponijo z upoštevanjem stroškov deponije, ureditev okolice</t>
  </si>
  <si>
    <t>32100013</t>
  </si>
  <si>
    <t>Dobava in vgradnja betona: C8/10,X0,CI 0.1, S1, Dmax 16</t>
  </si>
  <si>
    <t>Dobava in vgradnja betona: C12/15,X0,CI 0.1, S1, Dmax 16</t>
  </si>
  <si>
    <t>32700003</t>
  </si>
  <si>
    <t>Dobava in vgradnja betona: C16/20,X0,CI 0.1, S1, Dmax 16</t>
  </si>
  <si>
    <t>32700004</t>
  </si>
  <si>
    <t>Dobava in vgradnja betona: C20/25,X0,CI 0.1, S1, Dmax 16</t>
  </si>
  <si>
    <t>Rušenje betona, nakladanje in odvoz ruševin ter stroški začasne in končne deponije, čiščenje okolice</t>
  </si>
  <si>
    <t>Izdelava betonske mulde (z dobavo in vgradnjo betona C8/10 (MB10))</t>
  </si>
  <si>
    <t>31200034</t>
  </si>
  <si>
    <t>Začasna sanacija vozišča s dobava in ročno vgrajevanje betona C8/10 (MB10) v zgornjem delu roba debeline po predpisih upravljalca ceste, z vgradnjo folije in odstranjevanje začasnega asfalta/betona, nakladanje in odvoz ruševin na deponijo s predajo eviden</t>
  </si>
  <si>
    <t>31200036</t>
  </si>
  <si>
    <t>Dodatek za utrditev makadamske površine s tamponom 0-32 mm (brez dobave tampona)</t>
  </si>
  <si>
    <t>32100012</t>
  </si>
  <si>
    <t>Dodatek za utrditev bankin s tamponom 0-32 mm (brez dobave tampona)</t>
  </si>
  <si>
    <t>Dobava in vgradnja gramoznega tampona (prodec ali drobljenec), ki mora ustrezati vsem veljavnim tehničnim pogojem v cestogradnji, z utrjevanjem po plasteh po 0,2 m,</t>
  </si>
  <si>
    <t>Odkop utrjenega tamponskega materiala nad prekopom v debelini do 10cm, nakladanje in odvoz na deponijo</t>
  </si>
  <si>
    <t>A4000000</t>
  </si>
  <si>
    <t>2.5. Podbijanja, vodotoki in mostovi</t>
  </si>
  <si>
    <t>32300001</t>
  </si>
  <si>
    <t>Izkop gradbene jame na obeh straneh, strojno podbitje cestišča z uvlačenjem ene PE/PVC cevi premera od 71-125 mm, zasip gradbene jame, utrjevanje v slojih po 20-25 cm, čiščenje trase - brez dobave cevi</t>
  </si>
  <si>
    <t>32300007</t>
  </si>
  <si>
    <t>Izvedba prekopa manjšega vodotoka (do 10m širine), položitev 1x2 PE do 50mm na globino 1,2 do 1,5 m (v skladu z zahtevo upravljalca)  pod dnom vodotoka, obtežitev cevi, ureditev dna in brežine, nakladanje in odvoz viška ter stroški začasne in končne depon</t>
  </si>
  <si>
    <t>59200011</t>
  </si>
  <si>
    <t>32300006</t>
  </si>
  <si>
    <t>Dobava in montaža nosilcev ZNM-200 ojačan in objemkami na kamniti zid za cev 125 mm, vključno s čiščenjem linije in postavitvijo odra. Vključno z montažo in pritrditvijo cevi</t>
  </si>
  <si>
    <t>Montaža PEHD fi 50/42 mm cevi, ter pritrditev le te na mostno konstrukcijo (vključno z dobavo pritrdilnega materiala)</t>
  </si>
  <si>
    <t>2.6. Omare</t>
  </si>
  <si>
    <t>32500005</t>
  </si>
  <si>
    <t>Vzidava zidne TK omare, vzidava cevi malega premera (40mm-50mm), grobo in fino popravilo fasade in hidroizolacije, pleskanje fasade, nakladanje in odvoz ruševin ter stroški začasne in končne deponije, čiščenje okolice - komplet z gradbenim materialom in b</t>
  </si>
  <si>
    <t>32500014</t>
  </si>
  <si>
    <t>Vzidava dodatne cevi malega premera, vključno z grobim in finim popravilom fasade, pleskanje fasade, nakladanje in odvoz ruševin ter stroški začasne in končne deponije, čiščenje okolice -  komplet z gradbenim materialom in barvo, brez dobave cevi in omari</t>
  </si>
  <si>
    <t>32900005</t>
  </si>
  <si>
    <t>Izdelava preboja v stanovanjsko hišo, vključno grobo in fino popravilo odprtine in hidroizolacije (postavka se uporabi, ko se ne vgrajuje TK omara)</t>
  </si>
  <si>
    <t>32900009</t>
  </si>
  <si>
    <t>Montaža nadometne omare OŠO</t>
  </si>
  <si>
    <t>71100017</t>
  </si>
  <si>
    <t>Montaža zaščitnega korita pri vgradnji omarice do 2m dolžine, brez dobave korita.</t>
  </si>
  <si>
    <t>2.7. Drogovi</t>
  </si>
  <si>
    <t>32600011</t>
  </si>
  <si>
    <t>Odstranitev droga oz. opore komplet, nakladanje in odvoz droga, stroški začasne in končne deponije, ureditev okolice:  I drog ali opora vseh dolžin</t>
  </si>
  <si>
    <t>Odstranitev droga oz. opore komplet, nakladanje in odvoz droga, stroški začasne in končne deponije, ureditev okolice: dvojni drog vseh dolžin</t>
  </si>
  <si>
    <t>32600016</t>
  </si>
  <si>
    <t>Poravnava droga, odpenjanje in ponovno zapenjanje kablov, regulacija povesa - I drog vseh dolžin, vključno z varnostnim preizkusom droga</t>
  </si>
  <si>
    <t>32600017</t>
  </si>
  <si>
    <t>Poravnava droga, odpenjanje in ponovno zapenjanje kablov, regulacija povesa - II drog vseh dolžin, vključno z varnostnim preizkusom droga</t>
  </si>
  <si>
    <t>32600019</t>
  </si>
  <si>
    <t>Zamenjava TK droga ali opore s premontažo PSK obešalne opreme, vključno z varnostnim preizkusom droga in zapisnikom, odpenjanje in ponovno zapenjanje kablov in regulacija povesa, nakladanje in odvoz droga, stroški začasne in končne deponije, ureditev okol</t>
  </si>
  <si>
    <t>32600020</t>
  </si>
  <si>
    <t>Zamenjava TK droga ali opore s premontažo PSK obešalne opreme, vključno z varnostnim preizkusom droga, odpenjanje in ponovno zapenjanje kablov in regulacija povesa, nakladanje in odvoz droga, stroški začasne in končne deponije, ureditev okolice :  II drog</t>
  </si>
  <si>
    <t>32600022</t>
  </si>
  <si>
    <t xml:space="preserve">Zamenjava TK droga ali opore s premontažo PSK obešalne opreme, vključno z varnostnim preizkusom droga in zapisnikom, odpenjanje in ponovno zapenjanje kablov regulacija povesa; po predpisih Telekoma Slovenije, nakladanje in odvoz droga, stroški začasne in </t>
  </si>
  <si>
    <t>32600001</t>
  </si>
  <si>
    <t>Nakladanje, razkladanje, raznos, izkop jame ter vgradnja enojnega droga do I/9 m v zemljišču do IV. ktg, nakladanje in odvoz viška materiala ter stroški začasne in končne deponije</t>
  </si>
  <si>
    <t>Nakladanje, razkladanje, raznos, izkop jame ter vgradnja dvojnega droga II drog v zemljišču do IV. ktg, nakladanje in odvoz viška materiala ter stroški začasne in končne deponije</t>
  </si>
  <si>
    <t>32600006</t>
  </si>
  <si>
    <t>Vgraditev sidra iz žične vrvi (pletenice) v zem. do IV. ktg, nakladanje in odvoz viška materiala ter stroški začasne in končne deponije</t>
  </si>
  <si>
    <t>32600023</t>
  </si>
  <si>
    <t>Zamenjava sidra v zemljišču do IV. kategorije - komplet</t>
  </si>
  <si>
    <t>32600024</t>
  </si>
  <si>
    <t>Zatravitev (1kg = 40m2)</t>
  </si>
  <si>
    <t>15300251</t>
  </si>
  <si>
    <t>A3000000</t>
  </si>
  <si>
    <t>3.1. Montažna dela</t>
  </si>
  <si>
    <t>22100210</t>
  </si>
  <si>
    <t>Montaža optičnega vstavka v omaro</t>
  </si>
  <si>
    <t>22500001</t>
  </si>
  <si>
    <t>22100019</t>
  </si>
  <si>
    <t>22600001</t>
  </si>
  <si>
    <t>Montaža samonosilnega optičnega kabla po obstoječi tt liniji na že pripravljene nosilce</t>
  </si>
  <si>
    <t>13400002</t>
  </si>
  <si>
    <t>Montaža prehodnega razbremenilnega nosilca za drog PSK-7/7500 ali PSK-6/7500</t>
  </si>
  <si>
    <t>13400105</t>
  </si>
  <si>
    <t>13400008</t>
  </si>
  <si>
    <t>Montaža razvodnega nosilca (okroglega) za drog PSK-17</t>
  </si>
  <si>
    <t>Tlačni preizkus mikro cevi</t>
  </si>
  <si>
    <t>Kalibracija mikro cevi</t>
  </si>
  <si>
    <t>22100003</t>
  </si>
  <si>
    <t>26200200</t>
  </si>
  <si>
    <t>22200002</t>
  </si>
  <si>
    <t>Vpihovanje treh mikro cevi v prazno PEHD cev premera od 32 do 50 mm</t>
  </si>
  <si>
    <t>22200004</t>
  </si>
  <si>
    <t>Sovpihovanje drugega optičnega kabla v PeHd cev malega premera z uporabo Y člena</t>
  </si>
  <si>
    <t>22200006</t>
  </si>
  <si>
    <t>22100001</t>
  </si>
  <si>
    <t>Uvlačenje PE/HD  40 do 75  mm v PVC cevi fi 110 cevi z uvlačenjem predvleke brez dobave cevi</t>
  </si>
  <si>
    <t>15300194</t>
  </si>
  <si>
    <t>22100008</t>
  </si>
  <si>
    <t>Uvlečenje optičnega kabla vključno z uvlačenjem predvleke za kable TOSM 12 vlaken do vključno TOSM 2 vlaken. (označitev zasedbe cevi)</t>
  </si>
  <si>
    <t>22100010</t>
  </si>
  <si>
    <t>Uvlečenje optičnega kabla vključno z uvlačenjem predvleke za kable TOSM 288 vlaken do vključno TOSM 24 vlaken.  (označitev zasedbe cevi)</t>
  </si>
  <si>
    <t>22100007</t>
  </si>
  <si>
    <t>Uvlečenje optičnega kabla vključno z uvlačenjem predvleke za kable TOSM 864 vlaken do vključno TOSM 432 vlaken v PVC cev premera 110 ali 125 mm  (označitev zasedbe cevi)</t>
  </si>
  <si>
    <t>12460110</t>
  </si>
  <si>
    <t>Pritrditev kabla po drogu vključno z montažo korita</t>
  </si>
  <si>
    <t>22100049</t>
  </si>
  <si>
    <t>Preizkus oporišč z izdelavo zapisnika skladno s pravili TS</t>
  </si>
  <si>
    <t>22500005</t>
  </si>
  <si>
    <t>22100032</t>
  </si>
  <si>
    <t>22430003</t>
  </si>
  <si>
    <t>Izvedba tesnenja kabla v cevi z mehanskim tesnilom - vključno z dobavo mehanskega tesnila (za tesnenje se ne sme uporabljati Poliuretanska-pena)</t>
  </si>
  <si>
    <t>22100207</t>
  </si>
  <si>
    <t>22100211</t>
  </si>
  <si>
    <t>22100212</t>
  </si>
  <si>
    <t>22100039</t>
  </si>
  <si>
    <t>Zaključevanje optičnega kabla 12 vlaken na spojnem delu (izvedba 12 vlaken)</t>
  </si>
  <si>
    <t>22100040</t>
  </si>
  <si>
    <t>Zaključevanje optičnega kabla 24 vlaken na spojnem delu (izvedba 24 vlaken)</t>
  </si>
  <si>
    <t>22100041</t>
  </si>
  <si>
    <t>Zaključevanje optičnega kabla 36 vlaken na spojnem delu (izvedba 36 vlaken)</t>
  </si>
  <si>
    <t>22100042</t>
  </si>
  <si>
    <t>22100043</t>
  </si>
  <si>
    <t>Zaključevanje optičnega kabla 72 vlaken na spojnem delu (izvedba 72 vlaken)</t>
  </si>
  <si>
    <t>22100044</t>
  </si>
  <si>
    <t>22100045</t>
  </si>
  <si>
    <t>22100046</t>
  </si>
  <si>
    <t>22100047</t>
  </si>
  <si>
    <t>22100034</t>
  </si>
  <si>
    <t>Izdelava odcepa v spojki (za posamezno vlakno), brez razstavljanja spojke za odcepe majše 12 vl, odcepi z 12 ali več se obračuna kot spojka brez dobave spojke</t>
  </si>
  <si>
    <t>22100020</t>
  </si>
  <si>
    <t>22100021</t>
  </si>
  <si>
    <t>22100022</t>
  </si>
  <si>
    <t>22100023</t>
  </si>
  <si>
    <t>22100024</t>
  </si>
  <si>
    <t>22100025</t>
  </si>
  <si>
    <t>22100026</t>
  </si>
  <si>
    <t>22100027</t>
  </si>
  <si>
    <t>22100028</t>
  </si>
  <si>
    <t>22100033</t>
  </si>
  <si>
    <t>12470001</t>
  </si>
  <si>
    <t>22500002</t>
  </si>
  <si>
    <t>Izdelava optične spojke z zaključevanjem primarnih kablov v optični spojki na zvarnih kasetah,  spajanje razcepnika na dovodna vlakna (do 5 kos razcepnikov od 1:2 do 1:64), razporeditev izhodnih  vlaken razcepnikov po zvarnih kasetah (brez dobave spojke i</t>
  </si>
  <si>
    <t>12100035</t>
  </si>
  <si>
    <t>22600003</t>
  </si>
  <si>
    <t>22100035</t>
  </si>
  <si>
    <t>25100001</t>
  </si>
  <si>
    <t>Črpanje vode  iz kabelskih jaškov z vpisom v gradbeni dnevnik. Vpis mora vsebovati natačno specifikacijo lokacije</t>
  </si>
  <si>
    <t>4.1. Meritve na bobnu pred polaganjem</t>
  </si>
  <si>
    <t>23100002</t>
  </si>
  <si>
    <t>23100003</t>
  </si>
  <si>
    <t>23100004</t>
  </si>
  <si>
    <t>23100005</t>
  </si>
  <si>
    <t>23100006</t>
  </si>
  <si>
    <t>23100007</t>
  </si>
  <si>
    <t>23100008</t>
  </si>
  <si>
    <t>23100009</t>
  </si>
  <si>
    <t>23100010</t>
  </si>
  <si>
    <t>4.2. Končne meritve</t>
  </si>
  <si>
    <t>23300008</t>
  </si>
  <si>
    <t>23300010</t>
  </si>
  <si>
    <t>23300011</t>
  </si>
  <si>
    <t>23300012</t>
  </si>
  <si>
    <t>23300013</t>
  </si>
  <si>
    <t>Končne meritve z izdelavo KTE na optičnem kablu do 432 vlaken</t>
  </si>
  <si>
    <t>23400001</t>
  </si>
  <si>
    <t>5.1. Tehnična dokumentacija</t>
  </si>
  <si>
    <t>1. faza: Izdelava DPP - obračun po izdanih oz. odposlanih Pozivih za oddajo Projektnih Pogojev</t>
  </si>
  <si>
    <t>Končna vrednost postavke se določi glede na dejansko vrednost ponudbe</t>
  </si>
  <si>
    <t>2. faza: Izdelava PZI - obračun se izvrši ko se zbere vsa mnenja iz strani mnenjedajalcev in predaji naročniku</t>
  </si>
  <si>
    <t>3. faza: Izdelava PID - obračun po predaji PID dokumentacije naročniku</t>
  </si>
  <si>
    <t>6. OSTALO</t>
  </si>
  <si>
    <t>A6000000</t>
  </si>
  <si>
    <t>6.1. Ostalo</t>
  </si>
  <si>
    <t>25100003</t>
  </si>
  <si>
    <t>15300192</t>
  </si>
  <si>
    <t>59200167</t>
  </si>
  <si>
    <t>Vodenje projekta</t>
  </si>
  <si>
    <t xml:space="preserve">Dobava, namestitev, odstranitev  oz. vzdrževanje in prestavitev  prometne signalizacije (v primeru izdelanega elaborata za pridobitev dovoljenja cestne zapore ali intervencijske zapore). Koordinacija s koncesionarjem za naročilo in odjavo cestne prometne </t>
  </si>
  <si>
    <t xml:space="preserve">Dogovor z lastnikom zemljišča o izvedbi del RNO priključka (Vloga za izgradnjo optičnega priključka, podpisano soglasje in naročilo za izvedbo notranje inštalacije (DA/NE)). Plačilo na podlagi podpisane vloge za optični priključek, soglasja oz. izjavo da </t>
  </si>
  <si>
    <t>Pridobitev zemljiškoknjižnih podatkov, računalniški izpis soglasja (tri kopije) na osnovi naročnikovih vzorcev s prilogo signirane trase posega v katasterskem načrtu, pridobitev podpisov vseh solastnikov (soglasje se pridobiva izjemoma, ko lastnik zemljiš</t>
  </si>
  <si>
    <t>15300170</t>
  </si>
  <si>
    <t>Projektantski nadzor, geomehanski nadzor</t>
  </si>
  <si>
    <t>32800001</t>
  </si>
  <si>
    <t>Izdelava elaborata za zaporo cestišča, pridobitev dovoljenja za zaporo in postavitev prometne signalizacije, predvideno 2% za objekte nad 40.000 EUR in 8% za objekte do 40.000 EUR -  obračun po dejanskih stroških + 2% MS</t>
  </si>
  <si>
    <t>32800006</t>
  </si>
  <si>
    <t>Storitve raznih komunalnih in drugih organizacij - predvideno 1% za objekte nad 40.000 EUR in 5% za objekte do 40.000 EUR -  obračun po dejanskih stroških + 2% manipulativnih stroškov</t>
  </si>
  <si>
    <t>Organizacija in zavarovanje gradbišča: 3%</t>
  </si>
  <si>
    <t>15300190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</si>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</sst>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sz val="11"/>
      <color rgb="FF7030A0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7030A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Tahoma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rgb="FF0070C0"/>
      <name val="Tahoma"/>
      <family val="2"/>
      <charset val="238"/>
    </font>
    <font>
      <b/>
      <sz val="8"/>
      <color indexed="8"/>
      <name val="Tahoma"/>
      <family val="2"/>
      <charset val="238"/>
    </font>
    <font>
      <sz val="11"/>
      <color rgb="FF0070C0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8" fillId="7" borderId="6" applyNumberFormat="0" applyFont="0" applyAlignment="0" applyProtection="0"/>
    <xf numFmtId="0" fontId="9" fillId="0" borderId="0"/>
  </cellStyleXfs>
  <cellXfs count="87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44" fontId="0" fillId="0" borderId="0" xfId="1" applyFont="1" applyProtection="1"/>
    <xf numFmtId="0" fontId="7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" fontId="0" fillId="0" borderId="1" xfId="0" quotePrefix="1" applyNumberFormat="1" applyBorder="1" applyAlignment="1" applyProtection="1">
      <alignment horizontal="center"/>
    </xf>
    <xf numFmtId="0" fontId="0" fillId="0" borderId="1" xfId="0" quotePrefix="1" applyBorder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3" borderId="1" xfId="0" applyFont="1" applyFill="1" applyBorder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5" fillId="4" borderId="4" xfId="0" applyFont="1" applyFill="1" applyBorder="1" applyProtection="1"/>
    <xf numFmtId="0" fontId="5" fillId="4" borderId="1" xfId="0" applyFont="1" applyFill="1" applyBorder="1" applyProtection="1"/>
    <xf numFmtId="0" fontId="5" fillId="4" borderId="1" xfId="0" applyFont="1" applyFill="1" applyBorder="1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4" fontId="0" fillId="0" borderId="0" xfId="0" applyNumberFormat="1" applyProtection="1"/>
    <xf numFmtId="0" fontId="0" fillId="0" borderId="1" xfId="0" applyBorder="1" applyAlignment="1" applyProtection="1">
      <alignment horizontal="left"/>
    </xf>
    <xf numFmtId="9" fontId="5" fillId="0" borderId="1" xfId="0" applyNumberFormat="1" applyFont="1" applyBorder="1" applyAlignment="1" applyProtection="1">
      <alignment horizontal="center"/>
    </xf>
    <xf numFmtId="4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4" fontId="0" fillId="5" borderId="0" xfId="0" applyNumberFormat="1" applyFill="1" applyProtection="1"/>
    <xf numFmtId="4" fontId="0" fillId="0" borderId="0" xfId="0" applyNumberFormat="1" applyFill="1" applyProtection="1"/>
    <xf numFmtId="2" fontId="0" fillId="5" borderId="0" xfId="0" applyNumberFormat="1" applyFill="1" applyProtection="1"/>
    <xf numFmtId="2" fontId="5" fillId="2" borderId="1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5" xfId="0" applyBorder="1" applyProtection="1"/>
    <xf numFmtId="0" fontId="0" fillId="0" borderId="5" xfId="0" applyBorder="1" applyAlignment="1" applyProtection="1">
      <alignment horizontal="center"/>
    </xf>
    <xf numFmtId="9" fontId="0" fillId="0" borderId="5" xfId="0" applyNumberFormat="1" applyBorder="1" applyAlignment="1" applyProtection="1">
      <alignment horizontal="center"/>
    </xf>
    <xf numFmtId="4" fontId="0" fillId="0" borderId="5" xfId="0" applyNumberFormat="1" applyBorder="1" applyProtection="1"/>
    <xf numFmtId="4" fontId="7" fillId="0" borderId="0" xfId="0" applyNumberFormat="1" applyFont="1" applyProtection="1"/>
    <xf numFmtId="3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8" borderId="7" xfId="3" applyFont="1" applyFill="1" applyBorder="1" applyAlignment="1">
      <alignment horizontal="center"/>
    </xf>
    <xf numFmtId="2" fontId="10" fillId="8" borderId="7" xfId="3" applyNumberFormat="1" applyFont="1" applyFill="1" applyBorder="1" applyAlignment="1">
      <alignment horizontal="center"/>
    </xf>
    <xf numFmtId="0" fontId="11" fillId="2" borderId="0" xfId="3" applyFont="1" applyFill="1" applyAlignment="1">
      <alignment horizontal="center"/>
    </xf>
    <xf numFmtId="0" fontId="12" fillId="2" borderId="8" xfId="3" applyFont="1" applyFill="1" applyBorder="1" applyAlignment="1">
      <alignment wrapText="1"/>
    </xf>
    <xf numFmtId="0" fontId="12" fillId="2" borderId="8" xfId="3" applyFont="1" applyFill="1" applyBorder="1" applyAlignment="1">
      <alignment horizontal="center" wrapText="1"/>
    </xf>
    <xf numFmtId="2" fontId="12" fillId="2" borderId="8" xfId="3" applyNumberFormat="1" applyFont="1" applyFill="1" applyBorder="1" applyAlignment="1">
      <alignment wrapText="1"/>
    </xf>
    <xf numFmtId="0" fontId="11" fillId="9" borderId="0" xfId="3" applyFont="1" applyFill="1" applyAlignment="1">
      <alignment horizontal="center"/>
    </xf>
    <xf numFmtId="0" fontId="13" fillId="9" borderId="8" xfId="3" applyFont="1" applyFill="1" applyBorder="1" applyAlignment="1">
      <alignment wrapText="1"/>
    </xf>
    <xf numFmtId="0" fontId="13" fillId="9" borderId="8" xfId="3" applyFont="1" applyFill="1" applyBorder="1" applyAlignment="1">
      <alignment horizontal="center" wrapText="1"/>
    </xf>
    <xf numFmtId="2" fontId="13" fillId="9" borderId="8" xfId="3" applyNumberFormat="1" applyFont="1" applyFill="1" applyBorder="1" applyAlignment="1">
      <alignment wrapText="1"/>
    </xf>
    <xf numFmtId="0" fontId="10" fillId="0" borderId="8" xfId="3" applyFont="1" applyBorder="1" applyAlignment="1">
      <alignment horizontal="center" wrapText="1"/>
    </xf>
    <xf numFmtId="0" fontId="10" fillId="0" borderId="8" xfId="3" applyFont="1" applyBorder="1" applyAlignment="1">
      <alignment wrapText="1"/>
    </xf>
    <xf numFmtId="2" fontId="10" fillId="0" borderId="8" xfId="3" applyNumberFormat="1" applyFont="1" applyBorder="1" applyAlignment="1">
      <alignment wrapText="1"/>
    </xf>
    <xf numFmtId="0" fontId="10" fillId="0" borderId="9" xfId="3" applyFont="1" applyBorder="1" applyAlignment="1">
      <alignment wrapText="1"/>
    </xf>
    <xf numFmtId="0" fontId="10" fillId="0" borderId="8" xfId="3" applyFont="1" applyBorder="1" applyAlignment="1">
      <alignment horizontal="left" wrapText="1"/>
    </xf>
    <xf numFmtId="0" fontId="10" fillId="0" borderId="6" xfId="2" applyFont="1" applyFill="1" applyAlignment="1">
      <alignment wrapText="1"/>
    </xf>
    <xf numFmtId="0" fontId="10" fillId="0" borderId="6" xfId="2" applyFont="1" applyFill="1" applyAlignment="1">
      <alignment horizontal="center" wrapText="1"/>
    </xf>
    <xf numFmtId="0" fontId="10" fillId="6" borderId="8" xfId="3" applyFont="1" applyFill="1" applyBorder="1" applyAlignment="1">
      <alignment wrapText="1"/>
    </xf>
    <xf numFmtId="0" fontId="10" fillId="6" borderId="8" xfId="3" applyFont="1" applyFill="1" applyBorder="1" applyAlignment="1">
      <alignment horizontal="center" wrapText="1"/>
    </xf>
    <xf numFmtId="2" fontId="10" fillId="6" borderId="8" xfId="3" applyNumberFormat="1" applyFont="1" applyFill="1" applyBorder="1" applyAlignment="1">
      <alignment wrapText="1"/>
    </xf>
    <xf numFmtId="0" fontId="14" fillId="0" borderId="0" xfId="0" applyFont="1"/>
    <xf numFmtId="0" fontId="10" fillId="2" borderId="0" xfId="3" applyFont="1" applyFill="1" applyAlignment="1">
      <alignment horizontal="center" wrapText="1"/>
    </xf>
    <xf numFmtId="0" fontId="10" fillId="2" borderId="8" xfId="3" applyFont="1" applyFill="1" applyBorder="1" applyAlignment="1">
      <alignment wrapText="1"/>
    </xf>
    <xf numFmtId="0" fontId="13" fillId="2" borderId="8" xfId="3" applyFont="1" applyFill="1" applyBorder="1" applyAlignment="1">
      <alignment wrapText="1"/>
    </xf>
    <xf numFmtId="0" fontId="10" fillId="2" borderId="8" xfId="3" applyFont="1" applyFill="1" applyBorder="1" applyAlignment="1">
      <alignment horizontal="center" wrapText="1"/>
    </xf>
    <xf numFmtId="2" fontId="10" fillId="2" borderId="8" xfId="3" applyNumberFormat="1" applyFont="1" applyFill="1" applyBorder="1" applyAlignment="1">
      <alignment wrapText="1"/>
    </xf>
    <xf numFmtId="0" fontId="15" fillId="9" borderId="0" xfId="3" applyFont="1" applyFill="1" applyAlignment="1">
      <alignment horizontal="center"/>
    </xf>
    <xf numFmtId="0" fontId="16" fillId="9" borderId="8" xfId="3" applyFont="1" applyFill="1" applyBorder="1" applyAlignment="1">
      <alignment wrapText="1"/>
    </xf>
    <xf numFmtId="0" fontId="16" fillId="9" borderId="9" xfId="3" applyFont="1" applyFill="1" applyBorder="1" applyAlignment="1">
      <alignment wrapText="1"/>
    </xf>
    <xf numFmtId="0" fontId="16" fillId="9" borderId="8" xfId="3" applyFont="1" applyFill="1" applyBorder="1" applyAlignment="1">
      <alignment horizontal="center" wrapText="1"/>
    </xf>
    <xf numFmtId="2" fontId="16" fillId="9" borderId="8" xfId="3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0" fontId="10" fillId="0" borderId="8" xfId="3" applyFont="1" applyFill="1" applyBorder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left"/>
    </xf>
    <xf numFmtId="0" fontId="5" fillId="4" borderId="3" xfId="0" applyFont="1" applyFill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0" fontId="0" fillId="0" borderId="2" xfId="0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2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2" fontId="10" fillId="0" borderId="8" xfId="3" applyNumberFormat="1" applyFont="1" applyBorder="1" applyAlignment="1" applyProtection="1">
      <alignment wrapText="1"/>
      <protection locked="0"/>
    </xf>
    <xf numFmtId="2" fontId="10" fillId="0" borderId="6" xfId="2" applyNumberFormat="1" applyFont="1" applyFill="1" applyAlignment="1" applyProtection="1">
      <alignment wrapText="1"/>
      <protection locked="0"/>
    </xf>
  </cellXfs>
  <cellStyles count="4">
    <cellStyle name="Navadno" xfId="0" builtinId="0"/>
    <cellStyle name="Navadno_List1" xfId="3" xr:uid="{204104EA-01C7-4E6A-B3E0-BF5EA98DC71F}"/>
    <cellStyle name="Opomba" xfId="2" builtinId="1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7DF8-ED8E-4574-BF3D-4694DAD1B84B}">
  <sheetPr>
    <pageSetUpPr fitToPage="1"/>
  </sheetPr>
  <dimension ref="A1:H284"/>
  <sheetViews>
    <sheetView tabSelected="1" topLeftCell="A49" workbookViewId="0">
      <selection activeCell="G57" sqref="G57"/>
    </sheetView>
  </sheetViews>
  <sheetFormatPr defaultRowHeight="15" x14ac:dyDescent="0.25"/>
  <cols>
    <col min="1" max="1" width="3.5703125" style="70" bestFit="1" customWidth="1"/>
    <col min="2" max="2" width="0" hidden="1" customWidth="1"/>
    <col min="3" max="3" width="55.140625" customWidth="1"/>
    <col min="4" max="4" width="5.140625" style="70" customWidth="1"/>
    <col min="5" max="5" width="9.140625" style="70"/>
    <col min="6" max="6" width="9.140625" style="71"/>
    <col min="7" max="7" width="14.140625" style="71" customWidth="1"/>
    <col min="8" max="8" width="28.85546875" bestFit="1" customWidth="1"/>
  </cols>
  <sheetData>
    <row r="1" spans="1:8" x14ac:dyDescent="0.25">
      <c r="A1" s="39" t="s">
        <v>214</v>
      </c>
      <c r="B1" s="39" t="s">
        <v>215</v>
      </c>
      <c r="C1" s="39" t="s">
        <v>74</v>
      </c>
      <c r="D1" s="39" t="s">
        <v>75</v>
      </c>
      <c r="E1" s="40" t="s">
        <v>77</v>
      </c>
      <c r="F1" s="40" t="s">
        <v>76</v>
      </c>
      <c r="G1" s="40" t="s">
        <v>600</v>
      </c>
    </row>
    <row r="2" spans="1:8" x14ac:dyDescent="0.25">
      <c r="A2" s="41"/>
      <c r="B2" s="42" t="s">
        <v>216</v>
      </c>
      <c r="C2" s="42" t="s">
        <v>78</v>
      </c>
      <c r="D2" s="43" t="s">
        <v>217</v>
      </c>
      <c r="E2" s="43"/>
      <c r="F2" s="44"/>
      <c r="G2" s="44"/>
    </row>
    <row r="3" spans="1:8" x14ac:dyDescent="0.25">
      <c r="A3" s="45"/>
      <c r="B3" s="46" t="s">
        <v>218</v>
      </c>
      <c r="C3" s="46" t="s">
        <v>219</v>
      </c>
      <c r="D3" s="47" t="s">
        <v>217</v>
      </c>
      <c r="E3" s="47"/>
      <c r="F3" s="48"/>
      <c r="G3" s="48"/>
    </row>
    <row r="4" spans="1:8" x14ac:dyDescent="0.25">
      <c r="A4" s="49">
        <v>1</v>
      </c>
      <c r="B4" s="50" t="s">
        <v>220</v>
      </c>
      <c r="C4" s="50" t="s">
        <v>221</v>
      </c>
      <c r="D4" s="49" t="s">
        <v>31</v>
      </c>
      <c r="E4" s="49">
        <v>1</v>
      </c>
      <c r="F4" s="85"/>
      <c r="G4" s="51">
        <f>E4*F4</f>
        <v>0</v>
      </c>
    </row>
    <row r="5" spans="1:8" x14ac:dyDescent="0.25">
      <c r="A5" s="49">
        <v>2</v>
      </c>
      <c r="B5" s="50" t="s">
        <v>220</v>
      </c>
      <c r="C5" s="50" t="s">
        <v>222</v>
      </c>
      <c r="D5" s="49" t="s">
        <v>31</v>
      </c>
      <c r="E5" s="49">
        <v>1</v>
      </c>
      <c r="F5" s="85"/>
      <c r="G5" s="51">
        <f t="shared" ref="G5:G68" si="0">E5*F5</f>
        <v>0</v>
      </c>
    </row>
    <row r="6" spans="1:8" x14ac:dyDescent="0.25">
      <c r="A6" s="49">
        <v>3</v>
      </c>
      <c r="B6" s="50" t="s">
        <v>220</v>
      </c>
      <c r="C6" s="50" t="s">
        <v>223</v>
      </c>
      <c r="D6" s="49" t="s">
        <v>31</v>
      </c>
      <c r="E6" s="49">
        <v>1</v>
      </c>
      <c r="F6" s="85"/>
      <c r="G6" s="51">
        <f t="shared" si="0"/>
        <v>0</v>
      </c>
    </row>
    <row r="7" spans="1:8" ht="22.5" x14ac:dyDescent="0.25">
      <c r="A7" s="49">
        <v>4</v>
      </c>
      <c r="B7" s="50" t="s">
        <v>224</v>
      </c>
      <c r="C7" s="50" t="s">
        <v>79</v>
      </c>
      <c r="D7" s="49" t="s">
        <v>31</v>
      </c>
      <c r="E7" s="49">
        <v>1</v>
      </c>
      <c r="F7" s="85"/>
      <c r="G7" s="51">
        <f t="shared" si="0"/>
        <v>0</v>
      </c>
      <c r="H7" s="52"/>
    </row>
    <row r="8" spans="1:8" x14ac:dyDescent="0.25">
      <c r="A8" s="49">
        <v>5</v>
      </c>
      <c r="B8" s="50" t="s">
        <v>225</v>
      </c>
      <c r="C8" s="50" t="s">
        <v>192</v>
      </c>
      <c r="D8" s="49" t="s">
        <v>80</v>
      </c>
      <c r="E8" s="49">
        <v>1</v>
      </c>
      <c r="F8" s="85"/>
      <c r="G8" s="51">
        <f t="shared" si="0"/>
        <v>0</v>
      </c>
    </row>
    <row r="9" spans="1:8" x14ac:dyDescent="0.25">
      <c r="A9" s="49">
        <v>6</v>
      </c>
      <c r="B9" s="50" t="s">
        <v>226</v>
      </c>
      <c r="C9" s="50" t="s">
        <v>81</v>
      </c>
      <c r="D9" s="49" t="s">
        <v>80</v>
      </c>
      <c r="E9" s="49">
        <v>1</v>
      </c>
      <c r="F9" s="85"/>
      <c r="G9" s="51">
        <f t="shared" si="0"/>
        <v>0</v>
      </c>
    </row>
    <row r="10" spans="1:8" x14ac:dyDescent="0.25">
      <c r="A10" s="49">
        <v>7</v>
      </c>
      <c r="B10" s="50" t="s">
        <v>227</v>
      </c>
      <c r="C10" s="50" t="s">
        <v>82</v>
      </c>
      <c r="D10" s="49" t="s">
        <v>80</v>
      </c>
      <c r="E10" s="49">
        <v>1</v>
      </c>
      <c r="F10" s="85"/>
      <c r="G10" s="51">
        <f t="shared" si="0"/>
        <v>0</v>
      </c>
    </row>
    <row r="11" spans="1:8" x14ac:dyDescent="0.25">
      <c r="A11" s="49">
        <v>8</v>
      </c>
      <c r="B11" s="50" t="s">
        <v>228</v>
      </c>
      <c r="C11" s="50" t="s">
        <v>83</v>
      </c>
      <c r="D11" s="49" t="s">
        <v>80</v>
      </c>
      <c r="E11" s="49">
        <v>1</v>
      </c>
      <c r="F11" s="85"/>
      <c r="G11" s="51">
        <f t="shared" si="0"/>
        <v>0</v>
      </c>
    </row>
    <row r="12" spans="1:8" x14ac:dyDescent="0.25">
      <c r="A12" s="49">
        <v>9</v>
      </c>
      <c r="B12" s="50" t="s">
        <v>229</v>
      </c>
      <c r="C12" s="50" t="s">
        <v>84</v>
      </c>
      <c r="D12" s="49" t="s">
        <v>80</v>
      </c>
      <c r="E12" s="49">
        <v>1</v>
      </c>
      <c r="F12" s="85"/>
      <c r="G12" s="51">
        <f t="shared" si="0"/>
        <v>0</v>
      </c>
    </row>
    <row r="13" spans="1:8" x14ac:dyDescent="0.25">
      <c r="A13" s="49">
        <v>10</v>
      </c>
      <c r="B13" s="50" t="s">
        <v>230</v>
      </c>
      <c r="C13" s="50" t="s">
        <v>85</v>
      </c>
      <c r="D13" s="49" t="s">
        <v>80</v>
      </c>
      <c r="E13" s="49">
        <v>1</v>
      </c>
      <c r="F13" s="85"/>
      <c r="G13" s="51">
        <f t="shared" si="0"/>
        <v>0</v>
      </c>
    </row>
    <row r="14" spans="1:8" x14ac:dyDescent="0.25">
      <c r="A14" s="49">
        <v>11</v>
      </c>
      <c r="B14" s="50" t="s">
        <v>231</v>
      </c>
      <c r="C14" s="50" t="s">
        <v>197</v>
      </c>
      <c r="D14" s="49" t="s">
        <v>80</v>
      </c>
      <c r="E14" s="49">
        <v>1</v>
      </c>
      <c r="F14" s="85"/>
      <c r="G14" s="51">
        <f t="shared" si="0"/>
        <v>0</v>
      </c>
    </row>
    <row r="15" spans="1:8" x14ac:dyDescent="0.25">
      <c r="A15" s="49">
        <v>12</v>
      </c>
      <c r="B15" s="50" t="s">
        <v>232</v>
      </c>
      <c r="C15" s="50" t="s">
        <v>86</v>
      </c>
      <c r="D15" s="49" t="s">
        <v>80</v>
      </c>
      <c r="E15" s="49">
        <v>1</v>
      </c>
      <c r="F15" s="85"/>
      <c r="G15" s="51">
        <f t="shared" si="0"/>
        <v>0</v>
      </c>
    </row>
    <row r="16" spans="1:8" x14ac:dyDescent="0.25">
      <c r="A16" s="49">
        <v>13</v>
      </c>
      <c r="B16" s="50" t="s">
        <v>232</v>
      </c>
      <c r="C16" s="50" t="s">
        <v>198</v>
      </c>
      <c r="D16" s="49" t="s">
        <v>80</v>
      </c>
      <c r="E16" s="49">
        <v>1</v>
      </c>
      <c r="F16" s="85"/>
      <c r="G16" s="51">
        <f t="shared" si="0"/>
        <v>0</v>
      </c>
    </row>
    <row r="17" spans="1:7" x14ac:dyDescent="0.25">
      <c r="A17" s="49">
        <v>14</v>
      </c>
      <c r="B17" s="50" t="s">
        <v>232</v>
      </c>
      <c r="C17" s="50" t="s">
        <v>199</v>
      </c>
      <c r="D17" s="49" t="s">
        <v>80</v>
      </c>
      <c r="E17" s="49">
        <v>1</v>
      </c>
      <c r="F17" s="85"/>
      <c r="G17" s="51">
        <f t="shared" si="0"/>
        <v>0</v>
      </c>
    </row>
    <row r="18" spans="1:7" x14ac:dyDescent="0.25">
      <c r="A18" s="49">
        <v>15</v>
      </c>
      <c r="B18" s="50" t="s">
        <v>233</v>
      </c>
      <c r="C18" s="50" t="s">
        <v>234</v>
      </c>
      <c r="D18" s="49" t="s">
        <v>80</v>
      </c>
      <c r="E18" s="49">
        <v>1</v>
      </c>
      <c r="F18" s="85"/>
      <c r="G18" s="51">
        <f t="shared" si="0"/>
        <v>0</v>
      </c>
    </row>
    <row r="19" spans="1:7" x14ac:dyDescent="0.25">
      <c r="A19" s="49">
        <v>16</v>
      </c>
      <c r="B19" s="50" t="s">
        <v>235</v>
      </c>
      <c r="C19" s="50" t="s">
        <v>236</v>
      </c>
      <c r="D19" s="49" t="s">
        <v>80</v>
      </c>
      <c r="E19" s="49">
        <v>1</v>
      </c>
      <c r="F19" s="85"/>
      <c r="G19" s="51">
        <f t="shared" si="0"/>
        <v>0</v>
      </c>
    </row>
    <row r="20" spans="1:7" x14ac:dyDescent="0.25">
      <c r="A20" s="49">
        <v>17</v>
      </c>
      <c r="B20" s="50" t="s">
        <v>237</v>
      </c>
      <c r="C20" s="50" t="s">
        <v>238</v>
      </c>
      <c r="D20" s="49" t="s">
        <v>80</v>
      </c>
      <c r="E20" s="49">
        <v>1</v>
      </c>
      <c r="F20" s="85"/>
      <c r="G20" s="51">
        <f t="shared" si="0"/>
        <v>0</v>
      </c>
    </row>
    <row r="21" spans="1:7" x14ac:dyDescent="0.25">
      <c r="A21" s="49">
        <v>18</v>
      </c>
      <c r="B21" s="50" t="s">
        <v>239</v>
      </c>
      <c r="C21" s="50" t="s">
        <v>240</v>
      </c>
      <c r="D21" s="49" t="s">
        <v>80</v>
      </c>
      <c r="E21" s="49">
        <v>1</v>
      </c>
      <c r="F21" s="85"/>
      <c r="G21" s="51">
        <f t="shared" si="0"/>
        <v>0</v>
      </c>
    </row>
    <row r="22" spans="1:7" x14ac:dyDescent="0.25">
      <c r="A22" s="49">
        <v>19</v>
      </c>
      <c r="B22" s="50" t="s">
        <v>241</v>
      </c>
      <c r="C22" s="50" t="s">
        <v>242</v>
      </c>
      <c r="D22" s="49" t="s">
        <v>80</v>
      </c>
      <c r="E22" s="49">
        <v>1</v>
      </c>
      <c r="F22" s="85"/>
      <c r="G22" s="51">
        <f t="shared" si="0"/>
        <v>0</v>
      </c>
    </row>
    <row r="23" spans="1:7" x14ac:dyDescent="0.25">
      <c r="A23" s="49">
        <v>20</v>
      </c>
      <c r="B23" s="50" t="s">
        <v>243</v>
      </c>
      <c r="C23" s="50" t="s">
        <v>244</v>
      </c>
      <c r="D23" s="49" t="s">
        <v>80</v>
      </c>
      <c r="E23" s="49">
        <v>1</v>
      </c>
      <c r="F23" s="85"/>
      <c r="G23" s="51">
        <f t="shared" si="0"/>
        <v>0</v>
      </c>
    </row>
    <row r="24" spans="1:7" x14ac:dyDescent="0.25">
      <c r="A24" s="49">
        <v>21</v>
      </c>
      <c r="B24" s="50" t="s">
        <v>245</v>
      </c>
      <c r="C24" s="50" t="s">
        <v>246</v>
      </c>
      <c r="D24" s="49" t="s">
        <v>80</v>
      </c>
      <c r="E24" s="49">
        <v>1</v>
      </c>
      <c r="F24" s="85"/>
      <c r="G24" s="51">
        <f t="shared" si="0"/>
        <v>0</v>
      </c>
    </row>
    <row r="25" spans="1:7" x14ac:dyDescent="0.25">
      <c r="A25" s="49">
        <v>22</v>
      </c>
      <c r="B25" s="50" t="s">
        <v>247</v>
      </c>
      <c r="C25" s="50" t="s">
        <v>248</v>
      </c>
      <c r="D25" s="49" t="s">
        <v>80</v>
      </c>
      <c r="E25" s="49">
        <v>1</v>
      </c>
      <c r="F25" s="85"/>
      <c r="G25" s="51">
        <f t="shared" si="0"/>
        <v>0</v>
      </c>
    </row>
    <row r="26" spans="1:7" x14ac:dyDescent="0.25">
      <c r="A26" s="49">
        <v>23</v>
      </c>
      <c r="B26" s="50" t="s">
        <v>249</v>
      </c>
      <c r="C26" s="50" t="s">
        <v>250</v>
      </c>
      <c r="D26" s="49" t="s">
        <v>80</v>
      </c>
      <c r="E26" s="49">
        <v>1</v>
      </c>
      <c r="F26" s="85"/>
      <c r="G26" s="51">
        <f t="shared" si="0"/>
        <v>0</v>
      </c>
    </row>
    <row r="27" spans="1:7" x14ac:dyDescent="0.25">
      <c r="A27" s="49">
        <v>24</v>
      </c>
      <c r="B27" s="50" t="s">
        <v>251</v>
      </c>
      <c r="C27" s="50" t="s">
        <v>87</v>
      </c>
      <c r="D27" s="49" t="s">
        <v>80</v>
      </c>
      <c r="E27" s="49">
        <v>1</v>
      </c>
      <c r="F27" s="85"/>
      <c r="G27" s="51">
        <f t="shared" si="0"/>
        <v>0</v>
      </c>
    </row>
    <row r="28" spans="1:7" x14ac:dyDescent="0.25">
      <c r="A28" s="49">
        <v>25</v>
      </c>
      <c r="B28" s="50" t="s">
        <v>252</v>
      </c>
      <c r="C28" s="50" t="s">
        <v>88</v>
      </c>
      <c r="D28" s="49" t="s">
        <v>31</v>
      </c>
      <c r="E28" s="49">
        <v>1</v>
      </c>
      <c r="F28" s="85"/>
      <c r="G28" s="51">
        <f t="shared" si="0"/>
        <v>0</v>
      </c>
    </row>
    <row r="29" spans="1:7" x14ac:dyDescent="0.25">
      <c r="A29" s="49">
        <v>26</v>
      </c>
      <c r="B29" s="50" t="s">
        <v>253</v>
      </c>
      <c r="C29" s="50" t="s">
        <v>89</v>
      </c>
      <c r="D29" s="49" t="s">
        <v>80</v>
      </c>
      <c r="E29" s="49">
        <v>1</v>
      </c>
      <c r="F29" s="85"/>
      <c r="G29" s="51">
        <f t="shared" si="0"/>
        <v>0</v>
      </c>
    </row>
    <row r="30" spans="1:7" x14ac:dyDescent="0.25">
      <c r="A30" s="49">
        <v>27</v>
      </c>
      <c r="B30" s="50" t="s">
        <v>254</v>
      </c>
      <c r="C30" s="50" t="s">
        <v>90</v>
      </c>
      <c r="D30" s="49" t="s">
        <v>80</v>
      </c>
      <c r="E30" s="49">
        <v>1</v>
      </c>
      <c r="F30" s="85"/>
      <c r="G30" s="51">
        <f t="shared" si="0"/>
        <v>0</v>
      </c>
    </row>
    <row r="31" spans="1:7" x14ac:dyDescent="0.25">
      <c r="A31" s="49">
        <v>28</v>
      </c>
      <c r="B31" s="50" t="s">
        <v>255</v>
      </c>
      <c r="C31" s="50" t="s">
        <v>91</v>
      </c>
      <c r="D31" s="49" t="s">
        <v>80</v>
      </c>
      <c r="E31" s="49">
        <v>1</v>
      </c>
      <c r="F31" s="85"/>
      <c r="G31" s="51">
        <f t="shared" si="0"/>
        <v>0</v>
      </c>
    </row>
    <row r="32" spans="1:7" x14ac:dyDescent="0.25">
      <c r="A32" s="49">
        <v>29</v>
      </c>
      <c r="B32" s="50" t="s">
        <v>256</v>
      </c>
      <c r="C32" s="50" t="s">
        <v>257</v>
      </c>
      <c r="D32" s="49" t="s">
        <v>80</v>
      </c>
      <c r="E32" s="49">
        <v>1</v>
      </c>
      <c r="F32" s="85"/>
      <c r="G32" s="51">
        <f t="shared" si="0"/>
        <v>0</v>
      </c>
    </row>
    <row r="33" spans="1:7" x14ac:dyDescent="0.25">
      <c r="A33" s="49">
        <v>30</v>
      </c>
      <c r="B33" s="50" t="s">
        <v>258</v>
      </c>
      <c r="C33" s="50" t="s">
        <v>259</v>
      </c>
      <c r="D33" s="49" t="s">
        <v>80</v>
      </c>
      <c r="E33" s="49">
        <v>1</v>
      </c>
      <c r="F33" s="85"/>
      <c r="G33" s="51">
        <f t="shared" si="0"/>
        <v>0</v>
      </c>
    </row>
    <row r="34" spans="1:7" x14ac:dyDescent="0.25">
      <c r="A34" s="49">
        <v>31</v>
      </c>
      <c r="B34" s="50" t="s">
        <v>260</v>
      </c>
      <c r="C34" s="50" t="s">
        <v>94</v>
      </c>
      <c r="D34" s="49" t="s">
        <v>80</v>
      </c>
      <c r="E34" s="49">
        <v>1</v>
      </c>
      <c r="F34" s="85"/>
      <c r="G34" s="51">
        <f t="shared" si="0"/>
        <v>0</v>
      </c>
    </row>
    <row r="35" spans="1:7" x14ac:dyDescent="0.25">
      <c r="A35" s="49">
        <v>32</v>
      </c>
      <c r="B35" s="50" t="s">
        <v>261</v>
      </c>
      <c r="C35" s="50" t="s">
        <v>93</v>
      </c>
      <c r="D35" s="49" t="s">
        <v>80</v>
      </c>
      <c r="E35" s="49">
        <v>1</v>
      </c>
      <c r="F35" s="85"/>
      <c r="G35" s="51">
        <f t="shared" si="0"/>
        <v>0</v>
      </c>
    </row>
    <row r="36" spans="1:7" x14ac:dyDescent="0.25">
      <c r="A36" s="49">
        <v>33</v>
      </c>
      <c r="B36" s="50" t="s">
        <v>262</v>
      </c>
      <c r="C36" s="50" t="s">
        <v>92</v>
      </c>
      <c r="D36" s="49" t="s">
        <v>80</v>
      </c>
      <c r="E36" s="49">
        <v>1</v>
      </c>
      <c r="F36" s="85"/>
      <c r="G36" s="51">
        <f t="shared" si="0"/>
        <v>0</v>
      </c>
    </row>
    <row r="37" spans="1:7" x14ac:dyDescent="0.25">
      <c r="A37" s="49">
        <v>34</v>
      </c>
      <c r="B37" s="53">
        <v>21610051</v>
      </c>
      <c r="C37" s="50" t="s">
        <v>263</v>
      </c>
      <c r="D37" s="49" t="s">
        <v>31</v>
      </c>
      <c r="E37" s="49">
        <v>1</v>
      </c>
      <c r="F37" s="85"/>
      <c r="G37" s="51">
        <f t="shared" si="0"/>
        <v>0</v>
      </c>
    </row>
    <row r="38" spans="1:7" x14ac:dyDescent="0.25">
      <c r="A38" s="49">
        <v>35</v>
      </c>
      <c r="B38" s="53">
        <v>21610051</v>
      </c>
      <c r="C38" s="50" t="s">
        <v>264</v>
      </c>
      <c r="D38" s="49" t="s">
        <v>31</v>
      </c>
      <c r="E38" s="49">
        <v>1</v>
      </c>
      <c r="F38" s="85"/>
      <c r="G38" s="51">
        <f t="shared" si="0"/>
        <v>0</v>
      </c>
    </row>
    <row r="39" spans="1:7" x14ac:dyDescent="0.25">
      <c r="A39" s="49">
        <v>36</v>
      </c>
      <c r="B39" s="50" t="s">
        <v>265</v>
      </c>
      <c r="C39" s="50" t="s">
        <v>266</v>
      </c>
      <c r="D39" s="49" t="s">
        <v>80</v>
      </c>
      <c r="E39" s="49">
        <v>1</v>
      </c>
      <c r="F39" s="85"/>
      <c r="G39" s="51">
        <f t="shared" si="0"/>
        <v>0</v>
      </c>
    </row>
    <row r="40" spans="1:7" x14ac:dyDescent="0.25">
      <c r="A40" s="49">
        <v>37</v>
      </c>
      <c r="B40" s="53">
        <v>21610053</v>
      </c>
      <c r="C40" s="50" t="s">
        <v>267</v>
      </c>
      <c r="D40" s="49" t="s">
        <v>31</v>
      </c>
      <c r="E40" s="49">
        <v>1</v>
      </c>
      <c r="F40" s="85"/>
      <c r="G40" s="51">
        <f t="shared" si="0"/>
        <v>0</v>
      </c>
    </row>
    <row r="41" spans="1:7" x14ac:dyDescent="0.25">
      <c r="A41" s="49">
        <v>38</v>
      </c>
      <c r="B41" s="50" t="s">
        <v>268</v>
      </c>
      <c r="C41" s="50" t="s">
        <v>269</v>
      </c>
      <c r="D41" s="49" t="s">
        <v>80</v>
      </c>
      <c r="E41" s="49">
        <v>1</v>
      </c>
      <c r="F41" s="85"/>
      <c r="G41" s="51">
        <f t="shared" si="0"/>
        <v>0</v>
      </c>
    </row>
    <row r="42" spans="1:7" x14ac:dyDescent="0.25">
      <c r="A42" s="49">
        <v>39</v>
      </c>
      <c r="B42" s="50" t="s">
        <v>270</v>
      </c>
      <c r="C42" s="50" t="s">
        <v>271</v>
      </c>
      <c r="D42" s="49" t="s">
        <v>31</v>
      </c>
      <c r="E42" s="49">
        <v>1</v>
      </c>
      <c r="F42" s="85"/>
      <c r="G42" s="51">
        <f t="shared" si="0"/>
        <v>0</v>
      </c>
    </row>
    <row r="43" spans="1:7" x14ac:dyDescent="0.25">
      <c r="A43" s="49">
        <v>40</v>
      </c>
      <c r="B43" s="50"/>
      <c r="C43" s="50" t="s">
        <v>272</v>
      </c>
      <c r="D43" s="49" t="s">
        <v>31</v>
      </c>
      <c r="E43" s="49">
        <v>1</v>
      </c>
      <c r="F43" s="85"/>
      <c r="G43" s="51">
        <f t="shared" si="0"/>
        <v>0</v>
      </c>
    </row>
    <row r="44" spans="1:7" x14ac:dyDescent="0.25">
      <c r="A44" s="49">
        <v>41</v>
      </c>
      <c r="B44" s="50" t="s">
        <v>273</v>
      </c>
      <c r="C44" s="50" t="s">
        <v>95</v>
      </c>
      <c r="D44" s="49" t="s">
        <v>31</v>
      </c>
      <c r="E44" s="49">
        <v>1</v>
      </c>
      <c r="F44" s="85"/>
      <c r="G44" s="51">
        <f t="shared" si="0"/>
        <v>0</v>
      </c>
    </row>
    <row r="45" spans="1:7" x14ac:dyDescent="0.25">
      <c r="A45" s="49">
        <v>42</v>
      </c>
      <c r="B45" s="50" t="s">
        <v>274</v>
      </c>
      <c r="C45" s="50" t="s">
        <v>96</v>
      </c>
      <c r="D45" s="49" t="s">
        <v>31</v>
      </c>
      <c r="E45" s="49">
        <v>1</v>
      </c>
      <c r="F45" s="85"/>
      <c r="G45" s="51">
        <f t="shared" si="0"/>
        <v>0</v>
      </c>
    </row>
    <row r="46" spans="1:7" x14ac:dyDescent="0.25">
      <c r="A46" s="49">
        <v>43</v>
      </c>
      <c r="B46" s="50" t="s">
        <v>275</v>
      </c>
      <c r="C46" s="50" t="s">
        <v>97</v>
      </c>
      <c r="D46" s="49" t="s">
        <v>31</v>
      </c>
      <c r="E46" s="49">
        <v>1</v>
      </c>
      <c r="F46" s="85"/>
      <c r="G46" s="51">
        <f t="shared" si="0"/>
        <v>0</v>
      </c>
    </row>
    <row r="47" spans="1:7" x14ac:dyDescent="0.25">
      <c r="A47" s="49">
        <v>44</v>
      </c>
      <c r="B47" s="50" t="s">
        <v>276</v>
      </c>
      <c r="C47" s="50" t="s">
        <v>98</v>
      </c>
      <c r="D47" s="49" t="s">
        <v>31</v>
      </c>
      <c r="E47" s="49">
        <v>1</v>
      </c>
      <c r="F47" s="85"/>
      <c r="G47" s="51">
        <f t="shared" si="0"/>
        <v>0</v>
      </c>
    </row>
    <row r="48" spans="1:7" x14ac:dyDescent="0.25">
      <c r="A48" s="49">
        <v>45</v>
      </c>
      <c r="B48" s="50" t="s">
        <v>277</v>
      </c>
      <c r="C48" s="50" t="s">
        <v>99</v>
      </c>
      <c r="D48" s="49" t="s">
        <v>31</v>
      </c>
      <c r="E48" s="49">
        <v>1</v>
      </c>
      <c r="F48" s="85"/>
      <c r="G48" s="51">
        <f t="shared" si="0"/>
        <v>0</v>
      </c>
    </row>
    <row r="49" spans="1:7" x14ac:dyDescent="0.25">
      <c r="A49" s="49">
        <v>46</v>
      </c>
      <c r="B49" s="50" t="s">
        <v>278</v>
      </c>
      <c r="C49" s="50" t="s">
        <v>279</v>
      </c>
      <c r="D49" s="49" t="s">
        <v>31</v>
      </c>
      <c r="E49" s="49">
        <v>1</v>
      </c>
      <c r="F49" s="85"/>
      <c r="G49" s="51">
        <f t="shared" si="0"/>
        <v>0</v>
      </c>
    </row>
    <row r="50" spans="1:7" x14ac:dyDescent="0.25">
      <c r="A50" s="49">
        <v>47</v>
      </c>
      <c r="B50" s="50" t="s">
        <v>280</v>
      </c>
      <c r="C50" s="50" t="s">
        <v>194</v>
      </c>
      <c r="D50" s="49" t="s">
        <v>31</v>
      </c>
      <c r="E50" s="49">
        <v>1</v>
      </c>
      <c r="F50" s="85"/>
      <c r="G50" s="51">
        <f t="shared" si="0"/>
        <v>0</v>
      </c>
    </row>
    <row r="51" spans="1:7" x14ac:dyDescent="0.25">
      <c r="A51" s="49">
        <v>48</v>
      </c>
      <c r="B51" s="50" t="s">
        <v>281</v>
      </c>
      <c r="C51" s="50" t="s">
        <v>195</v>
      </c>
      <c r="D51" s="49" t="s">
        <v>31</v>
      </c>
      <c r="E51" s="49">
        <v>1</v>
      </c>
      <c r="F51" s="85"/>
      <c r="G51" s="51">
        <f t="shared" si="0"/>
        <v>0</v>
      </c>
    </row>
    <row r="52" spans="1:7" x14ac:dyDescent="0.25">
      <c r="A52" s="49">
        <v>49</v>
      </c>
      <c r="B52" s="50" t="s">
        <v>282</v>
      </c>
      <c r="C52" s="50" t="s">
        <v>100</v>
      </c>
      <c r="D52" s="49" t="s">
        <v>31</v>
      </c>
      <c r="E52" s="49">
        <v>1</v>
      </c>
      <c r="F52" s="85"/>
      <c r="G52" s="51">
        <f t="shared" si="0"/>
        <v>0</v>
      </c>
    </row>
    <row r="53" spans="1:7" x14ac:dyDescent="0.25">
      <c r="A53" s="49">
        <v>50</v>
      </c>
      <c r="B53" s="50" t="s">
        <v>283</v>
      </c>
      <c r="C53" s="50" t="s">
        <v>101</v>
      </c>
      <c r="D53" s="49" t="s">
        <v>31</v>
      </c>
      <c r="E53" s="49">
        <v>1</v>
      </c>
      <c r="F53" s="85"/>
      <c r="G53" s="51">
        <f t="shared" si="0"/>
        <v>0</v>
      </c>
    </row>
    <row r="54" spans="1:7" x14ac:dyDescent="0.25">
      <c r="A54" s="49">
        <v>51</v>
      </c>
      <c r="B54" s="50" t="s">
        <v>284</v>
      </c>
      <c r="C54" s="50" t="s">
        <v>102</v>
      </c>
      <c r="D54" s="49" t="s">
        <v>31</v>
      </c>
      <c r="E54" s="49">
        <v>1</v>
      </c>
      <c r="F54" s="85"/>
      <c r="G54" s="51">
        <f t="shared" si="0"/>
        <v>0</v>
      </c>
    </row>
    <row r="55" spans="1:7" x14ac:dyDescent="0.25">
      <c r="A55" s="49">
        <v>52</v>
      </c>
      <c r="B55" s="50" t="s">
        <v>285</v>
      </c>
      <c r="C55" s="50" t="s">
        <v>103</v>
      </c>
      <c r="D55" s="49" t="s">
        <v>31</v>
      </c>
      <c r="E55" s="49">
        <v>1</v>
      </c>
      <c r="F55" s="85"/>
      <c r="G55" s="51">
        <f t="shared" si="0"/>
        <v>0</v>
      </c>
    </row>
    <row r="56" spans="1:7" x14ac:dyDescent="0.25">
      <c r="A56" s="49">
        <v>53</v>
      </c>
      <c r="B56" s="50" t="s">
        <v>286</v>
      </c>
      <c r="C56" s="50" t="s">
        <v>104</v>
      </c>
      <c r="D56" s="49" t="s">
        <v>31</v>
      </c>
      <c r="E56" s="49">
        <v>1</v>
      </c>
      <c r="F56" s="85"/>
      <c r="G56" s="51">
        <f t="shared" si="0"/>
        <v>0</v>
      </c>
    </row>
    <row r="57" spans="1:7" x14ac:dyDescent="0.25">
      <c r="A57" s="49">
        <v>54</v>
      </c>
      <c r="B57" s="50" t="s">
        <v>287</v>
      </c>
      <c r="C57" s="50" t="s">
        <v>105</v>
      </c>
      <c r="D57" s="49" t="s">
        <v>31</v>
      </c>
      <c r="E57" s="49">
        <v>1</v>
      </c>
      <c r="F57" s="85"/>
      <c r="G57" s="51">
        <f t="shared" si="0"/>
        <v>0</v>
      </c>
    </row>
    <row r="58" spans="1:7" x14ac:dyDescent="0.25">
      <c r="A58" s="49">
        <v>55</v>
      </c>
      <c r="B58" s="50" t="s">
        <v>288</v>
      </c>
      <c r="C58" s="50" t="s">
        <v>106</v>
      </c>
      <c r="D58" s="49" t="s">
        <v>31</v>
      </c>
      <c r="E58" s="49">
        <v>1</v>
      </c>
      <c r="F58" s="85"/>
      <c r="G58" s="51">
        <f t="shared" si="0"/>
        <v>0</v>
      </c>
    </row>
    <row r="59" spans="1:7" x14ac:dyDescent="0.25">
      <c r="A59" s="49">
        <v>56</v>
      </c>
      <c r="B59" s="50" t="s">
        <v>289</v>
      </c>
      <c r="C59" s="50" t="s">
        <v>107</v>
      </c>
      <c r="D59" s="49" t="s">
        <v>31</v>
      </c>
      <c r="E59" s="49">
        <v>1</v>
      </c>
      <c r="F59" s="85"/>
      <c r="G59" s="51">
        <f t="shared" si="0"/>
        <v>0</v>
      </c>
    </row>
    <row r="60" spans="1:7" x14ac:dyDescent="0.25">
      <c r="A60" s="49">
        <v>57</v>
      </c>
      <c r="B60" s="50" t="s">
        <v>290</v>
      </c>
      <c r="C60" s="50" t="s">
        <v>108</v>
      </c>
      <c r="D60" s="49" t="s">
        <v>31</v>
      </c>
      <c r="E60" s="49">
        <v>1</v>
      </c>
      <c r="F60" s="85"/>
      <c r="G60" s="51">
        <f t="shared" si="0"/>
        <v>0</v>
      </c>
    </row>
    <row r="61" spans="1:7" x14ac:dyDescent="0.25">
      <c r="A61" s="49">
        <v>58</v>
      </c>
      <c r="B61" s="50" t="s">
        <v>291</v>
      </c>
      <c r="C61" s="50" t="s">
        <v>109</v>
      </c>
      <c r="D61" s="49" t="s">
        <v>31</v>
      </c>
      <c r="E61" s="49">
        <v>1</v>
      </c>
      <c r="F61" s="85"/>
      <c r="G61" s="51">
        <f t="shared" si="0"/>
        <v>0</v>
      </c>
    </row>
    <row r="62" spans="1:7" x14ac:dyDescent="0.25">
      <c r="A62" s="49">
        <v>59</v>
      </c>
      <c r="B62" s="50" t="s">
        <v>292</v>
      </c>
      <c r="C62" s="50" t="s">
        <v>293</v>
      </c>
      <c r="D62" s="49" t="s">
        <v>31</v>
      </c>
      <c r="E62" s="49">
        <v>1</v>
      </c>
      <c r="F62" s="85"/>
      <c r="G62" s="51">
        <f t="shared" si="0"/>
        <v>0</v>
      </c>
    </row>
    <row r="63" spans="1:7" x14ac:dyDescent="0.25">
      <c r="A63" s="49">
        <v>60</v>
      </c>
      <c r="B63" s="50" t="s">
        <v>294</v>
      </c>
      <c r="C63" s="50" t="s">
        <v>110</v>
      </c>
      <c r="D63" s="49" t="s">
        <v>31</v>
      </c>
      <c r="E63" s="49">
        <v>1</v>
      </c>
      <c r="F63" s="85"/>
      <c r="G63" s="51">
        <f t="shared" si="0"/>
        <v>0</v>
      </c>
    </row>
    <row r="64" spans="1:7" ht="22.5" x14ac:dyDescent="0.25">
      <c r="A64" s="49">
        <v>61</v>
      </c>
      <c r="B64" s="54" t="s">
        <v>295</v>
      </c>
      <c r="C64" s="54" t="s">
        <v>296</v>
      </c>
      <c r="D64" s="55" t="s">
        <v>31</v>
      </c>
      <c r="E64" s="49">
        <v>1</v>
      </c>
      <c r="F64" s="86"/>
      <c r="G64" s="51">
        <f t="shared" si="0"/>
        <v>0</v>
      </c>
    </row>
    <row r="65" spans="1:7" x14ac:dyDescent="0.25">
      <c r="A65" s="49">
        <v>62</v>
      </c>
      <c r="B65" s="50" t="s">
        <v>297</v>
      </c>
      <c r="C65" s="50" t="s">
        <v>111</v>
      </c>
      <c r="D65" s="49" t="s">
        <v>31</v>
      </c>
      <c r="E65" s="49">
        <v>1</v>
      </c>
      <c r="F65" s="85"/>
      <c r="G65" s="51">
        <f t="shared" si="0"/>
        <v>0</v>
      </c>
    </row>
    <row r="66" spans="1:7" x14ac:dyDescent="0.25">
      <c r="A66" s="49">
        <v>63</v>
      </c>
      <c r="B66" s="50" t="s">
        <v>297</v>
      </c>
      <c r="C66" s="50" t="s">
        <v>298</v>
      </c>
      <c r="D66" s="49" t="s">
        <v>31</v>
      </c>
      <c r="E66" s="49">
        <v>1</v>
      </c>
      <c r="F66" s="85"/>
      <c r="G66" s="51">
        <f t="shared" si="0"/>
        <v>0</v>
      </c>
    </row>
    <row r="67" spans="1:7" x14ac:dyDescent="0.25">
      <c r="A67" s="49">
        <v>64</v>
      </c>
      <c r="B67" s="50" t="s">
        <v>297</v>
      </c>
      <c r="C67" s="50" t="s">
        <v>299</v>
      </c>
      <c r="D67" s="49" t="s">
        <v>31</v>
      </c>
      <c r="E67" s="49">
        <v>1</v>
      </c>
      <c r="F67" s="85"/>
      <c r="G67" s="51">
        <f t="shared" si="0"/>
        <v>0</v>
      </c>
    </row>
    <row r="68" spans="1:7" x14ac:dyDescent="0.25">
      <c r="A68" s="49">
        <v>65</v>
      </c>
      <c r="B68" s="50" t="s">
        <v>300</v>
      </c>
      <c r="C68" s="50" t="s">
        <v>112</v>
      </c>
      <c r="D68" s="49" t="s">
        <v>31</v>
      </c>
      <c r="E68" s="49">
        <v>1</v>
      </c>
      <c r="F68" s="85"/>
      <c r="G68" s="51">
        <f t="shared" si="0"/>
        <v>0</v>
      </c>
    </row>
    <row r="69" spans="1:7" x14ac:dyDescent="0.25">
      <c r="A69" s="49">
        <v>66</v>
      </c>
      <c r="B69" s="50" t="s">
        <v>301</v>
      </c>
      <c r="C69" s="50" t="s">
        <v>113</v>
      </c>
      <c r="D69" s="49" t="s">
        <v>31</v>
      </c>
      <c r="E69" s="49">
        <v>1</v>
      </c>
      <c r="F69" s="85"/>
      <c r="G69" s="51">
        <f t="shared" ref="G69:G75" si="1">E69*F69</f>
        <v>0</v>
      </c>
    </row>
    <row r="70" spans="1:7" x14ac:dyDescent="0.25">
      <c r="A70" s="49">
        <v>67</v>
      </c>
      <c r="B70" s="50" t="s">
        <v>302</v>
      </c>
      <c r="C70" s="50" t="s">
        <v>114</v>
      </c>
      <c r="D70" s="49" t="s">
        <v>31</v>
      </c>
      <c r="E70" s="49">
        <v>1</v>
      </c>
      <c r="F70" s="85"/>
      <c r="G70" s="51">
        <f t="shared" si="1"/>
        <v>0</v>
      </c>
    </row>
    <row r="71" spans="1:7" x14ac:dyDescent="0.25">
      <c r="A71" s="49">
        <v>68</v>
      </c>
      <c r="B71" s="50" t="s">
        <v>303</v>
      </c>
      <c r="C71" s="50" t="s">
        <v>115</v>
      </c>
      <c r="D71" s="49" t="s">
        <v>31</v>
      </c>
      <c r="E71" s="49">
        <v>1</v>
      </c>
      <c r="F71" s="85"/>
      <c r="G71" s="51">
        <f t="shared" si="1"/>
        <v>0</v>
      </c>
    </row>
    <row r="72" spans="1:7" x14ac:dyDescent="0.25">
      <c r="A72" s="49">
        <v>69</v>
      </c>
      <c r="B72" s="50" t="s">
        <v>252</v>
      </c>
      <c r="C72" s="50" t="s">
        <v>304</v>
      </c>
      <c r="D72" s="49" t="s">
        <v>31</v>
      </c>
      <c r="E72" s="49">
        <v>1</v>
      </c>
      <c r="F72" s="85"/>
      <c r="G72" s="51">
        <f t="shared" si="1"/>
        <v>0</v>
      </c>
    </row>
    <row r="73" spans="1:7" ht="22.5" x14ac:dyDescent="0.25">
      <c r="A73" s="49">
        <v>70</v>
      </c>
      <c r="B73" s="54" t="s">
        <v>305</v>
      </c>
      <c r="C73" s="54" t="s">
        <v>306</v>
      </c>
      <c r="D73" s="55" t="s">
        <v>31</v>
      </c>
      <c r="E73" s="49">
        <v>1</v>
      </c>
      <c r="F73" s="86"/>
      <c r="G73" s="51">
        <f t="shared" si="1"/>
        <v>0</v>
      </c>
    </row>
    <row r="74" spans="1:7" x14ac:dyDescent="0.25">
      <c r="A74" s="49">
        <v>71</v>
      </c>
      <c r="B74" s="50" t="s">
        <v>252</v>
      </c>
      <c r="C74" s="50" t="s">
        <v>307</v>
      </c>
      <c r="D74" s="49" t="s">
        <v>31</v>
      </c>
      <c r="E74" s="49">
        <v>1</v>
      </c>
      <c r="F74" s="85"/>
      <c r="G74" s="51">
        <f t="shared" si="1"/>
        <v>0</v>
      </c>
    </row>
    <row r="75" spans="1:7" x14ac:dyDescent="0.25">
      <c r="A75" s="49">
        <v>72</v>
      </c>
      <c r="B75" s="50" t="s">
        <v>252</v>
      </c>
      <c r="C75" s="50" t="s">
        <v>308</v>
      </c>
      <c r="D75" s="49" t="s">
        <v>31</v>
      </c>
      <c r="E75" s="49">
        <v>1</v>
      </c>
      <c r="F75" s="85"/>
      <c r="G75" s="51">
        <f t="shared" si="1"/>
        <v>0</v>
      </c>
    </row>
    <row r="76" spans="1:7" x14ac:dyDescent="0.25">
      <c r="A76" s="41"/>
      <c r="B76" s="42" t="s">
        <v>216</v>
      </c>
      <c r="C76" s="42" t="s">
        <v>185</v>
      </c>
      <c r="D76" s="43" t="s">
        <v>217</v>
      </c>
      <c r="E76" s="43"/>
      <c r="F76" s="44"/>
      <c r="G76" s="44"/>
    </row>
    <row r="77" spans="1:7" x14ac:dyDescent="0.25">
      <c r="A77" s="45"/>
      <c r="B77" s="46" t="s">
        <v>309</v>
      </c>
      <c r="C77" s="46" t="s">
        <v>310</v>
      </c>
      <c r="D77" s="47" t="s">
        <v>217</v>
      </c>
      <c r="E77" s="47"/>
      <c r="F77" s="48"/>
      <c r="G77" s="48"/>
    </row>
    <row r="78" spans="1:7" ht="22.5" x14ac:dyDescent="0.25">
      <c r="A78" s="49">
        <v>73</v>
      </c>
      <c r="B78" s="50" t="s">
        <v>311</v>
      </c>
      <c r="C78" s="50" t="s">
        <v>312</v>
      </c>
      <c r="D78" s="49" t="s">
        <v>116</v>
      </c>
      <c r="E78" s="49">
        <v>1</v>
      </c>
      <c r="F78" s="51"/>
      <c r="G78" s="51">
        <f t="shared" ref="G78:G141" si="2">E78*F78</f>
        <v>0</v>
      </c>
    </row>
    <row r="79" spans="1:7" x14ac:dyDescent="0.25">
      <c r="A79" s="49">
        <v>74</v>
      </c>
      <c r="B79" s="50" t="s">
        <v>313</v>
      </c>
      <c r="C79" s="50" t="s">
        <v>314</v>
      </c>
      <c r="D79" s="49" t="s">
        <v>117</v>
      </c>
      <c r="E79" s="49">
        <v>1</v>
      </c>
      <c r="F79" s="85"/>
      <c r="G79" s="51">
        <f t="shared" si="2"/>
        <v>0</v>
      </c>
    </row>
    <row r="80" spans="1:7" ht="43.5" x14ac:dyDescent="0.25">
      <c r="A80" s="49">
        <v>75</v>
      </c>
      <c r="B80" s="50" t="s">
        <v>315</v>
      </c>
      <c r="C80" s="50" t="s">
        <v>316</v>
      </c>
      <c r="D80" s="49" t="s">
        <v>80</v>
      </c>
      <c r="E80" s="49">
        <v>1</v>
      </c>
      <c r="F80" s="85"/>
      <c r="G80" s="51">
        <f t="shared" si="2"/>
        <v>0</v>
      </c>
    </row>
    <row r="81" spans="1:7" ht="43.5" x14ac:dyDescent="0.25">
      <c r="A81" s="49">
        <v>76</v>
      </c>
      <c r="B81" s="50" t="s">
        <v>317</v>
      </c>
      <c r="C81" s="50" t="s">
        <v>318</v>
      </c>
      <c r="D81" s="49" t="s">
        <v>319</v>
      </c>
      <c r="E81" s="49">
        <v>1</v>
      </c>
      <c r="F81" s="85"/>
      <c r="G81" s="51">
        <f t="shared" si="2"/>
        <v>0</v>
      </c>
    </row>
    <row r="82" spans="1:7" ht="43.5" x14ac:dyDescent="0.25">
      <c r="A82" s="49">
        <v>77</v>
      </c>
      <c r="B82" s="50" t="s">
        <v>317</v>
      </c>
      <c r="C82" s="50" t="s">
        <v>320</v>
      </c>
      <c r="D82" s="49" t="s">
        <v>319</v>
      </c>
      <c r="E82" s="49">
        <v>1</v>
      </c>
      <c r="F82" s="85"/>
      <c r="G82" s="51">
        <f t="shared" si="2"/>
        <v>0</v>
      </c>
    </row>
    <row r="83" spans="1:7" ht="22.5" x14ac:dyDescent="0.25">
      <c r="A83" s="49">
        <v>78</v>
      </c>
      <c r="B83" s="50" t="s">
        <v>321</v>
      </c>
      <c r="C83" s="50" t="s">
        <v>118</v>
      </c>
      <c r="D83" s="49" t="s">
        <v>80</v>
      </c>
      <c r="E83" s="49">
        <v>1</v>
      </c>
      <c r="F83" s="85"/>
      <c r="G83" s="51">
        <f t="shared" si="2"/>
        <v>0</v>
      </c>
    </row>
    <row r="84" spans="1:7" ht="33" x14ac:dyDescent="0.25">
      <c r="A84" s="49">
        <v>79</v>
      </c>
      <c r="B84" s="50" t="s">
        <v>322</v>
      </c>
      <c r="C84" s="50" t="s">
        <v>323</v>
      </c>
      <c r="D84" s="49" t="s">
        <v>122</v>
      </c>
      <c r="E84" s="49">
        <v>1</v>
      </c>
      <c r="F84" s="85"/>
      <c r="G84" s="51">
        <f t="shared" si="2"/>
        <v>0</v>
      </c>
    </row>
    <row r="85" spans="1:7" ht="43.5" x14ac:dyDescent="0.25">
      <c r="A85" s="49">
        <v>80</v>
      </c>
      <c r="B85" s="50" t="s">
        <v>324</v>
      </c>
      <c r="C85" s="50" t="s">
        <v>325</v>
      </c>
      <c r="D85" s="49" t="s">
        <v>122</v>
      </c>
      <c r="E85" s="49">
        <v>1</v>
      </c>
      <c r="F85" s="85"/>
      <c r="G85" s="51">
        <f t="shared" si="2"/>
        <v>0</v>
      </c>
    </row>
    <row r="86" spans="1:7" ht="43.5" x14ac:dyDescent="0.25">
      <c r="A86" s="49">
        <v>81</v>
      </c>
      <c r="B86" s="50" t="s">
        <v>317</v>
      </c>
      <c r="C86" s="50" t="s">
        <v>326</v>
      </c>
      <c r="D86" s="49" t="s">
        <v>327</v>
      </c>
      <c r="E86" s="49">
        <v>1</v>
      </c>
      <c r="F86" s="85"/>
      <c r="G86" s="51">
        <f t="shared" si="2"/>
        <v>0</v>
      </c>
    </row>
    <row r="87" spans="1:7" ht="22.5" x14ac:dyDescent="0.25">
      <c r="A87" s="49">
        <v>82</v>
      </c>
      <c r="B87" s="50" t="s">
        <v>328</v>
      </c>
      <c r="C87" s="50" t="s">
        <v>329</v>
      </c>
      <c r="D87" s="49" t="s">
        <v>80</v>
      </c>
      <c r="E87" s="49">
        <v>1</v>
      </c>
      <c r="F87" s="85"/>
      <c r="G87" s="51">
        <f t="shared" si="2"/>
        <v>0</v>
      </c>
    </row>
    <row r="88" spans="1:7" ht="22.5" x14ac:dyDescent="0.25">
      <c r="A88" s="49">
        <v>83</v>
      </c>
      <c r="B88" s="50" t="s">
        <v>330</v>
      </c>
      <c r="C88" s="50" t="s">
        <v>331</v>
      </c>
      <c r="D88" s="49" t="s">
        <v>80</v>
      </c>
      <c r="E88" s="49">
        <v>1</v>
      </c>
      <c r="F88" s="85"/>
      <c r="G88" s="51">
        <f t="shared" si="2"/>
        <v>0</v>
      </c>
    </row>
    <row r="89" spans="1:7" ht="22.5" x14ac:dyDescent="0.25">
      <c r="A89" s="49">
        <v>84</v>
      </c>
      <c r="B89" s="50" t="s">
        <v>332</v>
      </c>
      <c r="C89" s="50" t="s">
        <v>333</v>
      </c>
      <c r="D89" s="49" t="s">
        <v>80</v>
      </c>
      <c r="E89" s="49">
        <v>1</v>
      </c>
      <c r="F89" s="85"/>
      <c r="G89" s="51">
        <f t="shared" si="2"/>
        <v>0</v>
      </c>
    </row>
    <row r="90" spans="1:7" ht="22.5" x14ac:dyDescent="0.25">
      <c r="A90" s="49">
        <v>85</v>
      </c>
      <c r="B90" s="50" t="s">
        <v>334</v>
      </c>
      <c r="C90" s="50" t="s">
        <v>335</v>
      </c>
      <c r="D90" s="49" t="s">
        <v>80</v>
      </c>
      <c r="E90" s="49">
        <v>1</v>
      </c>
      <c r="F90" s="85"/>
      <c r="G90" s="51">
        <f t="shared" si="2"/>
        <v>0</v>
      </c>
    </row>
    <row r="91" spans="1:7" ht="22.5" x14ac:dyDescent="0.25">
      <c r="A91" s="49">
        <v>86</v>
      </c>
      <c r="B91" s="50" t="s">
        <v>336</v>
      </c>
      <c r="C91" s="50" t="s">
        <v>337</v>
      </c>
      <c r="D91" s="49" t="s">
        <v>80</v>
      </c>
      <c r="E91" s="49">
        <v>1</v>
      </c>
      <c r="F91" s="85"/>
      <c r="G91" s="51">
        <f t="shared" si="2"/>
        <v>0</v>
      </c>
    </row>
    <row r="92" spans="1:7" ht="22.5" x14ac:dyDescent="0.25">
      <c r="A92" s="49">
        <v>87</v>
      </c>
      <c r="B92" s="50" t="s">
        <v>338</v>
      </c>
      <c r="C92" s="50" t="s">
        <v>149</v>
      </c>
      <c r="D92" s="49" t="s">
        <v>31</v>
      </c>
      <c r="E92" s="49">
        <v>1</v>
      </c>
      <c r="F92" s="85"/>
      <c r="G92" s="51">
        <f t="shared" si="2"/>
        <v>0</v>
      </c>
    </row>
    <row r="93" spans="1:7" ht="22.5" x14ac:dyDescent="0.25">
      <c r="A93" s="49">
        <v>88</v>
      </c>
      <c r="B93" s="50" t="s">
        <v>339</v>
      </c>
      <c r="C93" s="50" t="s">
        <v>340</v>
      </c>
      <c r="D93" s="49" t="s">
        <v>119</v>
      </c>
      <c r="E93" s="49">
        <v>1</v>
      </c>
      <c r="F93" s="85"/>
      <c r="G93" s="51">
        <f t="shared" si="2"/>
        <v>0</v>
      </c>
    </row>
    <row r="94" spans="1:7" x14ac:dyDescent="0.25">
      <c r="A94" s="49">
        <v>89</v>
      </c>
      <c r="B94" s="50" t="s">
        <v>341</v>
      </c>
      <c r="C94" s="50" t="s">
        <v>342</v>
      </c>
      <c r="D94" s="49" t="s">
        <v>31</v>
      </c>
      <c r="E94" s="49">
        <v>1</v>
      </c>
      <c r="F94" s="85"/>
      <c r="G94" s="51">
        <f t="shared" si="2"/>
        <v>0</v>
      </c>
    </row>
    <row r="95" spans="1:7" x14ac:dyDescent="0.25">
      <c r="A95" s="49">
        <v>90</v>
      </c>
      <c r="B95" s="50" t="s">
        <v>343</v>
      </c>
      <c r="C95" s="50" t="s">
        <v>344</v>
      </c>
      <c r="D95" s="49" t="s">
        <v>31</v>
      </c>
      <c r="E95" s="49">
        <v>1</v>
      </c>
      <c r="F95" s="85"/>
      <c r="G95" s="51">
        <f t="shared" si="2"/>
        <v>0</v>
      </c>
    </row>
    <row r="96" spans="1:7" x14ac:dyDescent="0.25">
      <c r="A96" s="49">
        <v>91</v>
      </c>
      <c r="B96" s="50" t="s">
        <v>345</v>
      </c>
      <c r="C96" s="50" t="s">
        <v>346</v>
      </c>
      <c r="D96" s="49" t="s">
        <v>31</v>
      </c>
      <c r="E96" s="49">
        <v>1</v>
      </c>
      <c r="F96" s="85"/>
      <c r="G96" s="51">
        <f t="shared" si="2"/>
        <v>0</v>
      </c>
    </row>
    <row r="97" spans="1:7" x14ac:dyDescent="0.25">
      <c r="A97" s="49">
        <v>92</v>
      </c>
      <c r="B97" s="50" t="s">
        <v>347</v>
      </c>
      <c r="C97" s="50" t="s">
        <v>167</v>
      </c>
      <c r="D97" s="49" t="s">
        <v>31</v>
      </c>
      <c r="E97" s="49">
        <v>1</v>
      </c>
      <c r="F97" s="85"/>
      <c r="G97" s="51">
        <f t="shared" si="2"/>
        <v>0</v>
      </c>
    </row>
    <row r="98" spans="1:7" x14ac:dyDescent="0.25">
      <c r="A98" s="49">
        <v>93</v>
      </c>
      <c r="B98" s="50" t="s">
        <v>348</v>
      </c>
      <c r="C98" s="50" t="s">
        <v>349</v>
      </c>
      <c r="D98" s="49" t="s">
        <v>31</v>
      </c>
      <c r="E98" s="49">
        <v>1</v>
      </c>
      <c r="F98" s="85"/>
      <c r="G98" s="51">
        <f t="shared" si="2"/>
        <v>0</v>
      </c>
    </row>
    <row r="99" spans="1:7" x14ac:dyDescent="0.25">
      <c r="A99" s="49">
        <v>94</v>
      </c>
      <c r="B99" s="50" t="s">
        <v>343</v>
      </c>
      <c r="C99" s="50" t="s">
        <v>350</v>
      </c>
      <c r="D99" s="49" t="s">
        <v>31</v>
      </c>
      <c r="E99" s="49">
        <v>1</v>
      </c>
      <c r="F99" s="85"/>
      <c r="G99" s="51">
        <f t="shared" si="2"/>
        <v>0</v>
      </c>
    </row>
    <row r="100" spans="1:7" ht="22.5" x14ac:dyDescent="0.25">
      <c r="A100" s="49">
        <v>95</v>
      </c>
      <c r="B100" s="50" t="s">
        <v>351</v>
      </c>
      <c r="C100" s="50" t="s">
        <v>352</v>
      </c>
      <c r="D100" s="49" t="s">
        <v>80</v>
      </c>
      <c r="E100" s="49">
        <v>1</v>
      </c>
      <c r="F100" s="85"/>
      <c r="G100" s="51">
        <f t="shared" si="2"/>
        <v>0</v>
      </c>
    </row>
    <row r="101" spans="1:7" ht="22.5" x14ac:dyDescent="0.25">
      <c r="A101" s="49">
        <v>96</v>
      </c>
      <c r="B101" s="50" t="s">
        <v>353</v>
      </c>
      <c r="C101" s="50" t="s">
        <v>128</v>
      </c>
      <c r="D101" s="49" t="s">
        <v>31</v>
      </c>
      <c r="E101" s="49">
        <v>1</v>
      </c>
      <c r="F101" s="85"/>
      <c r="G101" s="51">
        <f t="shared" si="2"/>
        <v>0</v>
      </c>
    </row>
    <row r="102" spans="1:7" ht="33" x14ac:dyDescent="0.25">
      <c r="A102" s="49">
        <v>97</v>
      </c>
      <c r="B102" s="50" t="s">
        <v>354</v>
      </c>
      <c r="C102" s="50" t="s">
        <v>129</v>
      </c>
      <c r="D102" s="49" t="s">
        <v>31</v>
      </c>
      <c r="E102" s="49">
        <v>1</v>
      </c>
      <c r="F102" s="85"/>
      <c r="G102" s="51">
        <f t="shared" si="2"/>
        <v>0</v>
      </c>
    </row>
    <row r="103" spans="1:7" x14ac:dyDescent="0.25">
      <c r="A103" s="45"/>
      <c r="B103" s="46" t="s">
        <v>355</v>
      </c>
      <c r="C103" s="46" t="s">
        <v>356</v>
      </c>
      <c r="D103" s="47" t="s">
        <v>217</v>
      </c>
      <c r="E103" s="47"/>
      <c r="F103" s="48"/>
      <c r="G103" s="48"/>
    </row>
    <row r="104" spans="1:7" ht="33" x14ac:dyDescent="0.25">
      <c r="A104" s="49">
        <v>98</v>
      </c>
      <c r="B104" s="50" t="s">
        <v>357</v>
      </c>
      <c r="C104" s="50" t="s">
        <v>358</v>
      </c>
      <c r="D104" s="49" t="s">
        <v>31</v>
      </c>
      <c r="E104" s="49">
        <v>1</v>
      </c>
      <c r="F104" s="85"/>
      <c r="G104" s="51">
        <f t="shared" si="2"/>
        <v>0</v>
      </c>
    </row>
    <row r="105" spans="1:7" ht="43.5" x14ac:dyDescent="0.25">
      <c r="A105" s="49">
        <v>99</v>
      </c>
      <c r="B105" s="50" t="s">
        <v>359</v>
      </c>
      <c r="C105" s="50" t="s">
        <v>360</v>
      </c>
      <c r="D105" s="49" t="s">
        <v>31</v>
      </c>
      <c r="E105" s="49">
        <v>1</v>
      </c>
      <c r="F105" s="85"/>
      <c r="G105" s="51">
        <f t="shared" si="2"/>
        <v>0</v>
      </c>
    </row>
    <row r="106" spans="1:7" ht="43.5" x14ac:dyDescent="0.25">
      <c r="A106" s="49">
        <v>100</v>
      </c>
      <c r="B106" s="50" t="s">
        <v>361</v>
      </c>
      <c r="C106" s="50" t="s">
        <v>362</v>
      </c>
      <c r="D106" s="49" t="s">
        <v>31</v>
      </c>
      <c r="E106" s="49">
        <v>1</v>
      </c>
      <c r="F106" s="85"/>
      <c r="G106" s="51">
        <f t="shared" si="2"/>
        <v>0</v>
      </c>
    </row>
    <row r="107" spans="1:7" ht="43.5" x14ac:dyDescent="0.25">
      <c r="A107" s="49">
        <v>101</v>
      </c>
      <c r="B107" s="50" t="s">
        <v>363</v>
      </c>
      <c r="C107" s="50" t="s">
        <v>364</v>
      </c>
      <c r="D107" s="49" t="s">
        <v>31</v>
      </c>
      <c r="E107" s="49">
        <v>1</v>
      </c>
      <c r="F107" s="85"/>
      <c r="G107" s="51">
        <f t="shared" si="2"/>
        <v>0</v>
      </c>
    </row>
    <row r="108" spans="1:7" ht="43.5" x14ac:dyDescent="0.25">
      <c r="A108" s="49">
        <v>102</v>
      </c>
      <c r="B108" s="50" t="s">
        <v>365</v>
      </c>
      <c r="C108" s="50" t="s">
        <v>366</v>
      </c>
      <c r="D108" s="49" t="s">
        <v>31</v>
      </c>
      <c r="E108" s="49">
        <v>1</v>
      </c>
      <c r="F108" s="85"/>
      <c r="G108" s="51">
        <f t="shared" si="2"/>
        <v>0</v>
      </c>
    </row>
    <row r="109" spans="1:7" ht="43.5" x14ac:dyDescent="0.25">
      <c r="A109" s="49">
        <v>103</v>
      </c>
      <c r="B109" s="50" t="s">
        <v>367</v>
      </c>
      <c r="C109" s="50" t="s">
        <v>368</v>
      </c>
      <c r="D109" s="49" t="s">
        <v>31</v>
      </c>
      <c r="E109" s="49">
        <v>1</v>
      </c>
      <c r="F109" s="85"/>
      <c r="G109" s="51">
        <f t="shared" si="2"/>
        <v>0</v>
      </c>
    </row>
    <row r="110" spans="1:7" ht="43.5" x14ac:dyDescent="0.25">
      <c r="A110" s="49">
        <v>104</v>
      </c>
      <c r="B110" s="50" t="s">
        <v>369</v>
      </c>
      <c r="C110" s="50" t="s">
        <v>370</v>
      </c>
      <c r="D110" s="49" t="s">
        <v>31</v>
      </c>
      <c r="E110" s="49">
        <v>1</v>
      </c>
      <c r="F110" s="85"/>
      <c r="G110" s="51">
        <f t="shared" si="2"/>
        <v>0</v>
      </c>
    </row>
    <row r="111" spans="1:7" ht="22.5" x14ac:dyDescent="0.25">
      <c r="A111" s="49">
        <v>105</v>
      </c>
      <c r="B111" s="50" t="s">
        <v>371</v>
      </c>
      <c r="C111" s="50" t="s">
        <v>134</v>
      </c>
      <c r="D111" s="49" t="s">
        <v>31</v>
      </c>
      <c r="E111" s="49">
        <v>1</v>
      </c>
      <c r="F111" s="85"/>
      <c r="G111" s="51">
        <f t="shared" si="2"/>
        <v>0</v>
      </c>
    </row>
    <row r="112" spans="1:7" ht="22.5" x14ac:dyDescent="0.25">
      <c r="A112" s="49">
        <v>106</v>
      </c>
      <c r="B112" s="50" t="s">
        <v>372</v>
      </c>
      <c r="C112" s="50" t="s">
        <v>135</v>
      </c>
      <c r="D112" s="49" t="s">
        <v>31</v>
      </c>
      <c r="E112" s="49">
        <v>1</v>
      </c>
      <c r="F112" s="85"/>
      <c r="G112" s="51">
        <f t="shared" si="2"/>
        <v>0</v>
      </c>
    </row>
    <row r="113" spans="1:7" x14ac:dyDescent="0.25">
      <c r="A113" s="49">
        <v>107</v>
      </c>
      <c r="B113" s="50" t="s">
        <v>373</v>
      </c>
      <c r="C113" s="50" t="s">
        <v>136</v>
      </c>
      <c r="D113" s="49" t="s">
        <v>31</v>
      </c>
      <c r="E113" s="49">
        <v>1</v>
      </c>
      <c r="F113" s="85"/>
      <c r="G113" s="51">
        <f t="shared" si="2"/>
        <v>0</v>
      </c>
    </row>
    <row r="114" spans="1:7" ht="22.5" x14ac:dyDescent="0.25">
      <c r="A114" s="49">
        <v>108</v>
      </c>
      <c r="B114" s="50" t="s">
        <v>373</v>
      </c>
      <c r="C114" s="50" t="s">
        <v>374</v>
      </c>
      <c r="D114" s="49" t="s">
        <v>31</v>
      </c>
      <c r="E114" s="49">
        <v>1</v>
      </c>
      <c r="F114" s="85"/>
      <c r="G114" s="51">
        <f t="shared" si="2"/>
        <v>0</v>
      </c>
    </row>
    <row r="115" spans="1:7" x14ac:dyDescent="0.25">
      <c r="A115" s="49">
        <v>109</v>
      </c>
      <c r="B115" s="50" t="s">
        <v>375</v>
      </c>
      <c r="C115" s="50" t="s">
        <v>137</v>
      </c>
      <c r="D115" s="49" t="s">
        <v>31</v>
      </c>
      <c r="E115" s="49">
        <v>1</v>
      </c>
      <c r="F115" s="85"/>
      <c r="G115" s="51">
        <f t="shared" si="2"/>
        <v>0</v>
      </c>
    </row>
    <row r="116" spans="1:7" ht="22.5" x14ac:dyDescent="0.25">
      <c r="A116" s="49">
        <v>110</v>
      </c>
      <c r="B116" s="50" t="s">
        <v>376</v>
      </c>
      <c r="C116" s="50" t="s">
        <v>377</v>
      </c>
      <c r="D116" s="49" t="s">
        <v>31</v>
      </c>
      <c r="E116" s="49">
        <v>1</v>
      </c>
      <c r="F116" s="85"/>
      <c r="G116" s="51">
        <f t="shared" si="2"/>
        <v>0</v>
      </c>
    </row>
    <row r="117" spans="1:7" x14ac:dyDescent="0.25">
      <c r="A117" s="45"/>
      <c r="B117" s="46" t="s">
        <v>355</v>
      </c>
      <c r="C117" s="46" t="s">
        <v>378</v>
      </c>
      <c r="D117" s="47" t="s">
        <v>217</v>
      </c>
      <c r="E117" s="47"/>
      <c r="F117" s="48"/>
      <c r="G117" s="48"/>
    </row>
    <row r="118" spans="1:7" ht="33" x14ac:dyDescent="0.25">
      <c r="A118" s="49">
        <v>111</v>
      </c>
      <c r="B118" s="50" t="s">
        <v>379</v>
      </c>
      <c r="C118" s="50" t="s">
        <v>380</v>
      </c>
      <c r="D118" s="49" t="s">
        <v>120</v>
      </c>
      <c r="E118" s="49">
        <v>1</v>
      </c>
      <c r="F118" s="85"/>
      <c r="G118" s="51">
        <f t="shared" si="2"/>
        <v>0</v>
      </c>
    </row>
    <row r="119" spans="1:7" ht="33" x14ac:dyDescent="0.25">
      <c r="A119" s="49">
        <v>112</v>
      </c>
      <c r="B119" s="50" t="s">
        <v>381</v>
      </c>
      <c r="C119" s="50" t="s">
        <v>382</v>
      </c>
      <c r="D119" s="49" t="s">
        <v>120</v>
      </c>
      <c r="E119" s="49">
        <v>1</v>
      </c>
      <c r="F119" s="85"/>
      <c r="G119" s="51">
        <f t="shared" si="2"/>
        <v>0</v>
      </c>
    </row>
    <row r="120" spans="1:7" ht="43.5" x14ac:dyDescent="0.25">
      <c r="A120" s="49">
        <v>113</v>
      </c>
      <c r="B120" s="50" t="s">
        <v>383</v>
      </c>
      <c r="C120" s="50" t="s">
        <v>384</v>
      </c>
      <c r="D120" s="49" t="s">
        <v>120</v>
      </c>
      <c r="E120" s="49">
        <v>1</v>
      </c>
      <c r="F120" s="85"/>
      <c r="G120" s="51">
        <f t="shared" si="2"/>
        <v>0</v>
      </c>
    </row>
    <row r="121" spans="1:7" ht="33" x14ac:dyDescent="0.25">
      <c r="A121" s="49">
        <v>114</v>
      </c>
      <c r="B121" s="50" t="s">
        <v>385</v>
      </c>
      <c r="C121" s="50" t="s">
        <v>386</v>
      </c>
      <c r="D121" s="49" t="s">
        <v>120</v>
      </c>
      <c r="E121" s="49">
        <v>1</v>
      </c>
      <c r="F121" s="85"/>
      <c r="G121" s="51">
        <f t="shared" si="2"/>
        <v>0</v>
      </c>
    </row>
    <row r="122" spans="1:7" ht="22.5" x14ac:dyDescent="0.25">
      <c r="A122" s="49">
        <v>115</v>
      </c>
      <c r="B122" s="50" t="s">
        <v>387</v>
      </c>
      <c r="C122" s="50" t="s">
        <v>388</v>
      </c>
      <c r="D122" s="73" t="s">
        <v>120</v>
      </c>
      <c r="E122" s="49">
        <v>1</v>
      </c>
      <c r="F122" s="85"/>
      <c r="G122" s="51">
        <f t="shared" si="2"/>
        <v>0</v>
      </c>
    </row>
    <row r="123" spans="1:7" x14ac:dyDescent="0.25">
      <c r="A123" s="49">
        <v>116</v>
      </c>
      <c r="B123" s="50" t="s">
        <v>389</v>
      </c>
      <c r="C123" s="50" t="s">
        <v>121</v>
      </c>
      <c r="D123" s="73" t="s">
        <v>119</v>
      </c>
      <c r="E123" s="49">
        <v>1</v>
      </c>
      <c r="F123" s="85"/>
      <c r="G123" s="51">
        <f t="shared" si="2"/>
        <v>0</v>
      </c>
    </row>
    <row r="124" spans="1:7" ht="22.5" x14ac:dyDescent="0.25">
      <c r="A124" s="49">
        <v>117</v>
      </c>
      <c r="B124" s="50" t="s">
        <v>317</v>
      </c>
      <c r="C124" s="50" t="s">
        <v>390</v>
      </c>
      <c r="D124" s="73" t="s">
        <v>319</v>
      </c>
      <c r="E124" s="49">
        <v>1</v>
      </c>
      <c r="F124" s="85"/>
      <c r="G124" s="51">
        <f t="shared" si="2"/>
        <v>0</v>
      </c>
    </row>
    <row r="125" spans="1:7" ht="22.5" x14ac:dyDescent="0.25">
      <c r="A125" s="49">
        <v>118</v>
      </c>
      <c r="B125" s="50" t="s">
        <v>317</v>
      </c>
      <c r="C125" s="50" t="s">
        <v>391</v>
      </c>
      <c r="D125" s="73" t="s">
        <v>319</v>
      </c>
      <c r="E125" s="49">
        <v>1</v>
      </c>
      <c r="F125" s="85"/>
      <c r="G125" s="51">
        <f t="shared" si="2"/>
        <v>0</v>
      </c>
    </row>
    <row r="126" spans="1:7" ht="22.5" x14ac:dyDescent="0.25">
      <c r="A126" s="49">
        <v>119</v>
      </c>
      <c r="B126" s="50" t="s">
        <v>392</v>
      </c>
      <c r="C126" s="50" t="s">
        <v>393</v>
      </c>
      <c r="D126" s="73" t="s">
        <v>120</v>
      </c>
      <c r="E126" s="49">
        <v>1</v>
      </c>
      <c r="F126" s="85"/>
      <c r="G126" s="51">
        <f t="shared" si="2"/>
        <v>0</v>
      </c>
    </row>
    <row r="127" spans="1:7" ht="22.5" x14ac:dyDescent="0.25">
      <c r="A127" s="49">
        <v>120</v>
      </c>
      <c r="B127" s="50" t="s">
        <v>317</v>
      </c>
      <c r="C127" s="50" t="s">
        <v>394</v>
      </c>
      <c r="D127" s="73" t="s">
        <v>138</v>
      </c>
      <c r="E127" s="49">
        <v>1</v>
      </c>
      <c r="F127" s="85"/>
      <c r="G127" s="51">
        <f t="shared" si="2"/>
        <v>0</v>
      </c>
    </row>
    <row r="128" spans="1:7" ht="22.5" x14ac:dyDescent="0.25">
      <c r="A128" s="49">
        <v>121</v>
      </c>
      <c r="B128" s="50" t="s">
        <v>317</v>
      </c>
      <c r="C128" s="50" t="s">
        <v>395</v>
      </c>
      <c r="D128" s="73" t="s">
        <v>138</v>
      </c>
      <c r="E128" s="49">
        <v>1</v>
      </c>
      <c r="F128" s="85"/>
      <c r="G128" s="51">
        <f t="shared" si="2"/>
        <v>0</v>
      </c>
    </row>
    <row r="129" spans="1:7" ht="22.5" x14ac:dyDescent="0.25">
      <c r="A129" s="49">
        <v>122</v>
      </c>
      <c r="B129" s="50" t="s">
        <v>317</v>
      </c>
      <c r="C129" s="50" t="s">
        <v>396</v>
      </c>
      <c r="D129" s="73" t="s">
        <v>138</v>
      </c>
      <c r="E129" s="49">
        <v>1</v>
      </c>
      <c r="F129" s="85"/>
      <c r="G129" s="51">
        <f t="shared" si="2"/>
        <v>0</v>
      </c>
    </row>
    <row r="130" spans="1:7" ht="33" x14ac:dyDescent="0.25">
      <c r="A130" s="49">
        <v>123</v>
      </c>
      <c r="B130" s="50" t="s">
        <v>317</v>
      </c>
      <c r="C130" s="50" t="s">
        <v>397</v>
      </c>
      <c r="D130" s="73" t="s">
        <v>138</v>
      </c>
      <c r="E130" s="49">
        <v>1</v>
      </c>
      <c r="F130" s="85"/>
      <c r="G130" s="51">
        <f t="shared" si="2"/>
        <v>0</v>
      </c>
    </row>
    <row r="131" spans="1:7" ht="43.5" x14ac:dyDescent="0.25">
      <c r="A131" s="49">
        <v>124</v>
      </c>
      <c r="B131" s="50" t="s">
        <v>317</v>
      </c>
      <c r="C131" s="50" t="s">
        <v>398</v>
      </c>
      <c r="D131" s="49" t="s">
        <v>138</v>
      </c>
      <c r="E131" s="49">
        <v>1</v>
      </c>
      <c r="F131" s="85"/>
      <c r="G131" s="51">
        <f t="shared" si="2"/>
        <v>0</v>
      </c>
    </row>
    <row r="132" spans="1:7" ht="33" x14ac:dyDescent="0.25">
      <c r="A132" s="49">
        <v>125</v>
      </c>
      <c r="B132" s="50" t="s">
        <v>317</v>
      </c>
      <c r="C132" s="50" t="s">
        <v>399</v>
      </c>
      <c r="D132" s="49" t="s">
        <v>138</v>
      </c>
      <c r="E132" s="49">
        <v>1</v>
      </c>
      <c r="F132" s="85"/>
      <c r="G132" s="51">
        <f t="shared" si="2"/>
        <v>0</v>
      </c>
    </row>
    <row r="133" spans="1:7" ht="33" x14ac:dyDescent="0.25">
      <c r="A133" s="49">
        <v>126</v>
      </c>
      <c r="B133" s="50" t="s">
        <v>400</v>
      </c>
      <c r="C133" s="50" t="s">
        <v>401</v>
      </c>
      <c r="D133" s="49" t="s">
        <v>120</v>
      </c>
      <c r="E133" s="49">
        <v>1</v>
      </c>
      <c r="F133" s="85"/>
      <c r="G133" s="51">
        <f t="shared" si="2"/>
        <v>0</v>
      </c>
    </row>
    <row r="134" spans="1:7" ht="22.5" x14ac:dyDescent="0.25">
      <c r="A134" s="49">
        <v>127</v>
      </c>
      <c r="B134" s="50" t="s">
        <v>402</v>
      </c>
      <c r="C134" s="50" t="s">
        <v>403</v>
      </c>
      <c r="D134" s="49" t="s">
        <v>120</v>
      </c>
      <c r="E134" s="49">
        <v>1</v>
      </c>
      <c r="F134" s="85"/>
      <c r="G134" s="51">
        <f t="shared" si="2"/>
        <v>0</v>
      </c>
    </row>
    <row r="135" spans="1:7" ht="22.5" x14ac:dyDescent="0.25">
      <c r="A135" s="49">
        <v>128</v>
      </c>
      <c r="B135" s="50" t="s">
        <v>404</v>
      </c>
      <c r="C135" s="50" t="s">
        <v>405</v>
      </c>
      <c r="D135" s="49" t="s">
        <v>319</v>
      </c>
      <c r="E135" s="49">
        <v>1</v>
      </c>
      <c r="F135" s="85"/>
      <c r="G135" s="51">
        <f t="shared" si="2"/>
        <v>0</v>
      </c>
    </row>
    <row r="136" spans="1:7" x14ac:dyDescent="0.25">
      <c r="A136" s="49">
        <v>129</v>
      </c>
      <c r="B136" s="50" t="s">
        <v>406</v>
      </c>
      <c r="C136" s="50" t="s">
        <v>123</v>
      </c>
      <c r="D136" s="49" t="s">
        <v>120</v>
      </c>
      <c r="E136" s="49">
        <v>1</v>
      </c>
      <c r="F136" s="85"/>
      <c r="G136" s="51">
        <f t="shared" si="2"/>
        <v>0</v>
      </c>
    </row>
    <row r="137" spans="1:7" ht="43.5" x14ac:dyDescent="0.25">
      <c r="A137" s="49">
        <v>130</v>
      </c>
      <c r="B137" s="50" t="s">
        <v>407</v>
      </c>
      <c r="C137" s="50" t="s">
        <v>408</v>
      </c>
      <c r="D137" s="49" t="s">
        <v>319</v>
      </c>
      <c r="E137" s="49">
        <v>1</v>
      </c>
      <c r="F137" s="85"/>
      <c r="G137" s="51">
        <f t="shared" si="2"/>
        <v>0</v>
      </c>
    </row>
    <row r="138" spans="1:7" x14ac:dyDescent="0.25">
      <c r="A138" s="49">
        <v>131</v>
      </c>
      <c r="B138" s="50" t="s">
        <v>409</v>
      </c>
      <c r="C138" s="50" t="s">
        <v>124</v>
      </c>
      <c r="D138" s="49" t="s">
        <v>319</v>
      </c>
      <c r="E138" s="49">
        <v>1</v>
      </c>
      <c r="F138" s="85"/>
      <c r="G138" s="51">
        <f t="shared" si="2"/>
        <v>0</v>
      </c>
    </row>
    <row r="139" spans="1:7" x14ac:dyDescent="0.25">
      <c r="A139" s="49">
        <v>132</v>
      </c>
      <c r="B139" s="50" t="s">
        <v>410</v>
      </c>
      <c r="C139" s="50" t="s">
        <v>411</v>
      </c>
      <c r="D139" s="49" t="s">
        <v>31</v>
      </c>
      <c r="E139" s="49">
        <v>1</v>
      </c>
      <c r="F139" s="85"/>
      <c r="G139" s="51">
        <f t="shared" si="2"/>
        <v>0</v>
      </c>
    </row>
    <row r="140" spans="1:7" ht="43.5" x14ac:dyDescent="0.25">
      <c r="A140" s="49">
        <v>133</v>
      </c>
      <c r="B140" s="50" t="s">
        <v>412</v>
      </c>
      <c r="C140" s="50" t="s">
        <v>413</v>
      </c>
      <c r="D140" s="49" t="s">
        <v>120</v>
      </c>
      <c r="E140" s="49">
        <v>1</v>
      </c>
      <c r="F140" s="85"/>
      <c r="G140" s="51">
        <f t="shared" si="2"/>
        <v>0</v>
      </c>
    </row>
    <row r="141" spans="1:7" x14ac:dyDescent="0.25">
      <c r="A141" s="49">
        <v>134</v>
      </c>
      <c r="B141" s="50" t="s">
        <v>414</v>
      </c>
      <c r="C141" s="50" t="s">
        <v>125</v>
      </c>
      <c r="D141" s="49" t="s">
        <v>120</v>
      </c>
      <c r="E141" s="49">
        <v>1</v>
      </c>
      <c r="F141" s="85"/>
      <c r="G141" s="51">
        <f t="shared" si="2"/>
        <v>0</v>
      </c>
    </row>
    <row r="142" spans="1:7" ht="33" x14ac:dyDescent="0.25">
      <c r="A142" s="49">
        <v>135</v>
      </c>
      <c r="B142" s="50" t="s">
        <v>415</v>
      </c>
      <c r="C142" s="50" t="s">
        <v>126</v>
      </c>
      <c r="D142" s="49" t="s">
        <v>120</v>
      </c>
      <c r="E142" s="49">
        <v>1</v>
      </c>
      <c r="F142" s="85"/>
      <c r="G142" s="51">
        <f t="shared" ref="G142:G143" si="3">E142*F142</f>
        <v>0</v>
      </c>
    </row>
    <row r="143" spans="1:7" ht="33" x14ac:dyDescent="0.25">
      <c r="A143" s="49">
        <v>136</v>
      </c>
      <c r="B143" s="50" t="s">
        <v>416</v>
      </c>
      <c r="C143" s="50" t="s">
        <v>417</v>
      </c>
      <c r="D143" s="49" t="s">
        <v>31</v>
      </c>
      <c r="E143" s="49">
        <v>1</v>
      </c>
      <c r="F143" s="85"/>
      <c r="G143" s="51">
        <f t="shared" si="3"/>
        <v>0</v>
      </c>
    </row>
    <row r="144" spans="1:7" x14ac:dyDescent="0.25">
      <c r="A144" s="45"/>
      <c r="B144" s="46" t="s">
        <v>355</v>
      </c>
      <c r="C144" s="46" t="s">
        <v>418</v>
      </c>
      <c r="D144" s="47" t="s">
        <v>217</v>
      </c>
      <c r="E144" s="47" t="s">
        <v>217</v>
      </c>
      <c r="F144" s="48"/>
      <c r="G144" s="48"/>
    </row>
    <row r="145" spans="1:7" ht="22.5" x14ac:dyDescent="0.25">
      <c r="A145" s="49">
        <v>137</v>
      </c>
      <c r="B145" s="50" t="s">
        <v>419</v>
      </c>
      <c r="C145" s="50" t="s">
        <v>127</v>
      </c>
      <c r="D145" s="49" t="s">
        <v>122</v>
      </c>
      <c r="E145" s="49">
        <v>1</v>
      </c>
      <c r="F145" s="85"/>
      <c r="G145" s="51">
        <f t="shared" ref="G145:G157" si="4">E145*F145</f>
        <v>0</v>
      </c>
    </row>
    <row r="146" spans="1:7" ht="33" x14ac:dyDescent="0.25">
      <c r="A146" s="49">
        <v>138</v>
      </c>
      <c r="B146" s="50" t="s">
        <v>420</v>
      </c>
      <c r="C146" s="50" t="s">
        <v>421</v>
      </c>
      <c r="D146" s="49" t="s">
        <v>120</v>
      </c>
      <c r="E146" s="49">
        <v>1</v>
      </c>
      <c r="F146" s="85"/>
      <c r="G146" s="51">
        <f t="shared" si="4"/>
        <v>0</v>
      </c>
    </row>
    <row r="147" spans="1:7" x14ac:dyDescent="0.25">
      <c r="A147" s="49">
        <v>139</v>
      </c>
      <c r="B147" s="50" t="s">
        <v>422</v>
      </c>
      <c r="C147" s="50" t="s">
        <v>423</v>
      </c>
      <c r="D147" s="49" t="s">
        <v>122</v>
      </c>
      <c r="E147" s="49">
        <v>1</v>
      </c>
      <c r="F147" s="85"/>
      <c r="G147" s="51">
        <f t="shared" si="4"/>
        <v>0</v>
      </c>
    </row>
    <row r="148" spans="1:7" x14ac:dyDescent="0.25">
      <c r="A148" s="49">
        <v>140</v>
      </c>
      <c r="B148" s="50" t="s">
        <v>419</v>
      </c>
      <c r="C148" s="50" t="s">
        <v>424</v>
      </c>
      <c r="D148" s="49" t="s">
        <v>122</v>
      </c>
      <c r="E148" s="49">
        <v>1</v>
      </c>
      <c r="F148" s="85"/>
      <c r="G148" s="51">
        <f t="shared" si="4"/>
        <v>0</v>
      </c>
    </row>
    <row r="149" spans="1:7" x14ac:dyDescent="0.25">
      <c r="A149" s="49">
        <v>141</v>
      </c>
      <c r="B149" s="50" t="s">
        <v>425</v>
      </c>
      <c r="C149" s="50" t="s">
        <v>426</v>
      </c>
      <c r="D149" s="49" t="s">
        <v>122</v>
      </c>
      <c r="E149" s="49">
        <v>1</v>
      </c>
      <c r="F149" s="85"/>
      <c r="G149" s="51">
        <f t="shared" si="4"/>
        <v>0</v>
      </c>
    </row>
    <row r="150" spans="1:7" x14ac:dyDescent="0.25">
      <c r="A150" s="49">
        <v>142</v>
      </c>
      <c r="B150" s="50" t="s">
        <v>427</v>
      </c>
      <c r="C150" s="50" t="s">
        <v>428</v>
      </c>
      <c r="D150" s="49" t="s">
        <v>122</v>
      </c>
      <c r="E150" s="49">
        <v>1</v>
      </c>
      <c r="F150" s="85"/>
      <c r="G150" s="51">
        <f t="shared" si="4"/>
        <v>0</v>
      </c>
    </row>
    <row r="151" spans="1:7" ht="22.5" x14ac:dyDescent="0.25">
      <c r="A151" s="49">
        <v>143</v>
      </c>
      <c r="B151" s="50" t="s">
        <v>410</v>
      </c>
      <c r="C151" s="50" t="s">
        <v>429</v>
      </c>
      <c r="D151" s="49" t="s">
        <v>122</v>
      </c>
      <c r="E151" s="49">
        <v>1</v>
      </c>
      <c r="F151" s="85"/>
      <c r="G151" s="51">
        <f t="shared" si="4"/>
        <v>0</v>
      </c>
    </row>
    <row r="152" spans="1:7" x14ac:dyDescent="0.25">
      <c r="A152" s="49">
        <v>144</v>
      </c>
      <c r="B152" s="50" t="s">
        <v>404</v>
      </c>
      <c r="C152" s="50" t="s">
        <v>430</v>
      </c>
      <c r="D152" s="49" t="s">
        <v>327</v>
      </c>
      <c r="E152" s="49">
        <v>1</v>
      </c>
      <c r="F152" s="85"/>
      <c r="G152" s="51">
        <f t="shared" si="4"/>
        <v>0</v>
      </c>
    </row>
    <row r="153" spans="1:7" ht="43.5" x14ac:dyDescent="0.25">
      <c r="A153" s="49">
        <v>145</v>
      </c>
      <c r="B153" s="50" t="s">
        <v>431</v>
      </c>
      <c r="C153" s="50" t="s">
        <v>432</v>
      </c>
      <c r="D153" s="49" t="s">
        <v>120</v>
      </c>
      <c r="E153" s="49">
        <v>1</v>
      </c>
      <c r="F153" s="85"/>
      <c r="G153" s="51">
        <f t="shared" si="4"/>
        <v>0</v>
      </c>
    </row>
    <row r="154" spans="1:7" ht="22.5" x14ac:dyDescent="0.25">
      <c r="A154" s="49">
        <v>146</v>
      </c>
      <c r="B154" s="50" t="s">
        <v>433</v>
      </c>
      <c r="C154" s="50" t="s">
        <v>434</v>
      </c>
      <c r="D154" s="49" t="s">
        <v>120</v>
      </c>
      <c r="E154" s="49">
        <v>1</v>
      </c>
      <c r="F154" s="85"/>
      <c r="G154" s="51">
        <f t="shared" si="4"/>
        <v>0</v>
      </c>
    </row>
    <row r="155" spans="1:7" x14ac:dyDescent="0.25">
      <c r="A155" s="49">
        <v>147</v>
      </c>
      <c r="B155" s="50" t="s">
        <v>435</v>
      </c>
      <c r="C155" s="50" t="s">
        <v>436</v>
      </c>
      <c r="D155" s="49" t="s">
        <v>319</v>
      </c>
      <c r="E155" s="49">
        <v>1</v>
      </c>
      <c r="F155" s="85"/>
      <c r="G155" s="51">
        <f t="shared" si="4"/>
        <v>0</v>
      </c>
    </row>
    <row r="156" spans="1:7" ht="33" x14ac:dyDescent="0.25">
      <c r="A156" s="49">
        <v>148</v>
      </c>
      <c r="B156" s="50" t="s">
        <v>435</v>
      </c>
      <c r="C156" s="50" t="s">
        <v>437</v>
      </c>
      <c r="D156" s="49" t="s">
        <v>327</v>
      </c>
      <c r="E156" s="49">
        <v>1</v>
      </c>
      <c r="F156" s="85"/>
      <c r="G156" s="51">
        <f t="shared" si="4"/>
        <v>0</v>
      </c>
    </row>
    <row r="157" spans="1:7" ht="22.5" x14ac:dyDescent="0.25">
      <c r="A157" s="49">
        <v>149</v>
      </c>
      <c r="B157" s="50" t="s">
        <v>433</v>
      </c>
      <c r="C157" s="50" t="s">
        <v>438</v>
      </c>
      <c r="D157" s="49" t="s">
        <v>120</v>
      </c>
      <c r="E157" s="49">
        <v>1</v>
      </c>
      <c r="F157" s="85"/>
      <c r="G157" s="51">
        <f t="shared" si="4"/>
        <v>0</v>
      </c>
    </row>
    <row r="158" spans="1:7" x14ac:dyDescent="0.25">
      <c r="A158" s="45"/>
      <c r="B158" s="46" t="s">
        <v>439</v>
      </c>
      <c r="C158" s="46" t="s">
        <v>440</v>
      </c>
      <c r="D158" s="47" t="s">
        <v>217</v>
      </c>
      <c r="E158" s="47" t="s">
        <v>217</v>
      </c>
      <c r="F158" s="48"/>
      <c r="G158" s="48"/>
    </row>
    <row r="159" spans="1:7" ht="33" x14ac:dyDescent="0.25">
      <c r="A159" s="49">
        <v>150</v>
      </c>
      <c r="B159" s="50" t="s">
        <v>441</v>
      </c>
      <c r="C159" s="50" t="s">
        <v>130</v>
      </c>
      <c r="D159" s="49" t="s">
        <v>80</v>
      </c>
      <c r="E159" s="49">
        <v>1</v>
      </c>
      <c r="F159" s="85"/>
      <c r="G159" s="51">
        <f t="shared" ref="G159:G165" si="5">E159*F159</f>
        <v>0</v>
      </c>
    </row>
    <row r="160" spans="1:7" ht="33" x14ac:dyDescent="0.25">
      <c r="A160" s="49">
        <v>151</v>
      </c>
      <c r="B160" s="50" t="s">
        <v>441</v>
      </c>
      <c r="C160" s="50" t="s">
        <v>442</v>
      </c>
      <c r="D160" s="49" t="s">
        <v>80</v>
      </c>
      <c r="E160" s="49">
        <v>1</v>
      </c>
      <c r="F160" s="85"/>
      <c r="G160" s="51">
        <f t="shared" si="5"/>
        <v>0</v>
      </c>
    </row>
    <row r="161" spans="1:7" ht="43.5" x14ac:dyDescent="0.25">
      <c r="A161" s="49">
        <v>152</v>
      </c>
      <c r="B161" s="50" t="s">
        <v>443</v>
      </c>
      <c r="C161" s="50" t="s">
        <v>444</v>
      </c>
      <c r="D161" s="49" t="s">
        <v>80</v>
      </c>
      <c r="E161" s="49">
        <v>1</v>
      </c>
      <c r="F161" s="85"/>
      <c r="G161" s="51">
        <f t="shared" si="5"/>
        <v>0</v>
      </c>
    </row>
    <row r="162" spans="1:7" ht="22.5" x14ac:dyDescent="0.25">
      <c r="A162" s="49">
        <v>153</v>
      </c>
      <c r="B162" s="50" t="s">
        <v>445</v>
      </c>
      <c r="C162" s="50" t="s">
        <v>131</v>
      </c>
      <c r="D162" s="49" t="s">
        <v>119</v>
      </c>
      <c r="E162" s="49">
        <v>1</v>
      </c>
      <c r="F162" s="85"/>
      <c r="G162" s="51">
        <f t="shared" si="5"/>
        <v>0</v>
      </c>
    </row>
    <row r="163" spans="1:7" x14ac:dyDescent="0.25">
      <c r="A163" s="49">
        <v>154</v>
      </c>
      <c r="B163" s="50" t="s">
        <v>446</v>
      </c>
      <c r="C163" s="50" t="s">
        <v>132</v>
      </c>
      <c r="D163" s="49" t="s">
        <v>80</v>
      </c>
      <c r="E163" s="49">
        <v>1</v>
      </c>
      <c r="F163" s="85"/>
      <c r="G163" s="51">
        <f t="shared" si="5"/>
        <v>0</v>
      </c>
    </row>
    <row r="164" spans="1:7" ht="33" x14ac:dyDescent="0.25">
      <c r="A164" s="49">
        <v>155</v>
      </c>
      <c r="B164" s="50" t="s">
        <v>446</v>
      </c>
      <c r="C164" s="50" t="s">
        <v>447</v>
      </c>
      <c r="D164" s="49" t="s">
        <v>80</v>
      </c>
      <c r="E164" s="49">
        <v>1</v>
      </c>
      <c r="F164" s="85"/>
      <c r="G164" s="51">
        <f t="shared" si="5"/>
        <v>0</v>
      </c>
    </row>
    <row r="165" spans="1:7" ht="22.5" x14ac:dyDescent="0.25">
      <c r="A165" s="49">
        <v>156</v>
      </c>
      <c r="B165" s="50" t="s">
        <v>446</v>
      </c>
      <c r="C165" s="50" t="s">
        <v>448</v>
      </c>
      <c r="D165" s="49" t="s">
        <v>80</v>
      </c>
      <c r="E165" s="49">
        <v>1</v>
      </c>
      <c r="F165" s="85"/>
      <c r="G165" s="51">
        <f t="shared" si="5"/>
        <v>0</v>
      </c>
    </row>
    <row r="166" spans="1:7" x14ac:dyDescent="0.25">
      <c r="A166" s="45"/>
      <c r="B166" s="46" t="s">
        <v>218</v>
      </c>
      <c r="C166" s="46" t="s">
        <v>449</v>
      </c>
      <c r="D166" s="47" t="s">
        <v>217</v>
      </c>
      <c r="E166" s="47" t="s">
        <v>217</v>
      </c>
      <c r="F166" s="48"/>
      <c r="G166" s="48"/>
    </row>
    <row r="167" spans="1:7" ht="43.5" x14ac:dyDescent="0.25">
      <c r="A167" s="49">
        <v>157</v>
      </c>
      <c r="B167" s="50" t="s">
        <v>450</v>
      </c>
      <c r="C167" s="50" t="s">
        <v>451</v>
      </c>
      <c r="D167" s="49" t="s">
        <v>31</v>
      </c>
      <c r="E167" s="49">
        <v>1</v>
      </c>
      <c r="F167" s="85"/>
      <c r="G167" s="51">
        <f t="shared" ref="G167:G171" si="6">E167*F167</f>
        <v>0</v>
      </c>
    </row>
    <row r="168" spans="1:7" ht="43.5" x14ac:dyDescent="0.25">
      <c r="A168" s="49">
        <v>158</v>
      </c>
      <c r="B168" s="50" t="s">
        <v>452</v>
      </c>
      <c r="C168" s="50" t="s">
        <v>453</v>
      </c>
      <c r="D168" s="49" t="s">
        <v>319</v>
      </c>
      <c r="E168" s="49">
        <v>1</v>
      </c>
      <c r="F168" s="85"/>
      <c r="G168" s="51">
        <f t="shared" si="6"/>
        <v>0</v>
      </c>
    </row>
    <row r="169" spans="1:7" ht="22.5" x14ac:dyDescent="0.25">
      <c r="A169" s="49">
        <v>159</v>
      </c>
      <c r="B169" s="50" t="s">
        <v>454</v>
      </c>
      <c r="C169" s="50" t="s">
        <v>455</v>
      </c>
      <c r="D169" s="49" t="s">
        <v>31</v>
      </c>
      <c r="E169" s="49">
        <v>1</v>
      </c>
      <c r="F169" s="85"/>
      <c r="G169" s="51">
        <f t="shared" si="6"/>
        <v>0</v>
      </c>
    </row>
    <row r="170" spans="1:7" x14ac:dyDescent="0.25">
      <c r="A170" s="49">
        <v>160</v>
      </c>
      <c r="B170" s="50" t="s">
        <v>456</v>
      </c>
      <c r="C170" s="50" t="s">
        <v>457</v>
      </c>
      <c r="D170" s="49" t="s">
        <v>31</v>
      </c>
      <c r="E170" s="49">
        <v>1</v>
      </c>
      <c r="F170" s="85"/>
      <c r="G170" s="51">
        <f t="shared" si="6"/>
        <v>0</v>
      </c>
    </row>
    <row r="171" spans="1:7" ht="22.5" x14ac:dyDescent="0.25">
      <c r="A171" s="49">
        <v>161</v>
      </c>
      <c r="B171" s="50" t="s">
        <v>458</v>
      </c>
      <c r="C171" s="50" t="s">
        <v>459</v>
      </c>
      <c r="D171" s="49" t="s">
        <v>31</v>
      </c>
      <c r="E171" s="49">
        <v>1</v>
      </c>
      <c r="F171" s="85"/>
      <c r="G171" s="51">
        <f t="shared" si="6"/>
        <v>0</v>
      </c>
    </row>
    <row r="172" spans="1:7" x14ac:dyDescent="0.25">
      <c r="A172" s="45"/>
      <c r="B172" s="46" t="s">
        <v>355</v>
      </c>
      <c r="C172" s="46" t="s">
        <v>460</v>
      </c>
      <c r="D172" s="47" t="s">
        <v>217</v>
      </c>
      <c r="E172" s="47" t="s">
        <v>217</v>
      </c>
      <c r="F172" s="48"/>
      <c r="G172" s="48"/>
    </row>
    <row r="173" spans="1:7" ht="22.5" x14ac:dyDescent="0.25">
      <c r="A173" s="49">
        <v>162</v>
      </c>
      <c r="B173" s="50" t="s">
        <v>461</v>
      </c>
      <c r="C173" s="50" t="s">
        <v>462</v>
      </c>
      <c r="D173" s="49" t="s">
        <v>31</v>
      </c>
      <c r="E173" s="49">
        <v>1</v>
      </c>
      <c r="F173" s="85"/>
      <c r="G173" s="51">
        <f t="shared" ref="G173:G186" si="7">E173*F173</f>
        <v>0</v>
      </c>
    </row>
    <row r="174" spans="1:7" ht="22.5" x14ac:dyDescent="0.25">
      <c r="A174" s="49">
        <v>163</v>
      </c>
      <c r="B174" s="50" t="s">
        <v>461</v>
      </c>
      <c r="C174" s="50" t="s">
        <v>463</v>
      </c>
      <c r="D174" s="49" t="s">
        <v>31</v>
      </c>
      <c r="E174" s="49">
        <v>1</v>
      </c>
      <c r="F174" s="85"/>
      <c r="G174" s="51">
        <f t="shared" si="7"/>
        <v>0</v>
      </c>
    </row>
    <row r="175" spans="1:7" ht="22.5" x14ac:dyDescent="0.25">
      <c r="A175" s="49">
        <v>164</v>
      </c>
      <c r="B175" s="50" t="s">
        <v>464</v>
      </c>
      <c r="C175" s="50" t="s">
        <v>465</v>
      </c>
      <c r="D175" s="49" t="s">
        <v>31</v>
      </c>
      <c r="E175" s="49">
        <v>1</v>
      </c>
      <c r="F175" s="85"/>
      <c r="G175" s="51">
        <f t="shared" si="7"/>
        <v>0</v>
      </c>
    </row>
    <row r="176" spans="1:7" ht="22.5" x14ac:dyDescent="0.25">
      <c r="A176" s="49">
        <v>165</v>
      </c>
      <c r="B176" s="50" t="s">
        <v>466</v>
      </c>
      <c r="C176" s="50" t="s">
        <v>467</v>
      </c>
      <c r="D176" s="49" t="s">
        <v>31</v>
      </c>
      <c r="E176" s="49">
        <v>1</v>
      </c>
      <c r="F176" s="85"/>
      <c r="G176" s="51">
        <f t="shared" si="7"/>
        <v>0</v>
      </c>
    </row>
    <row r="177" spans="1:8" ht="43.5" x14ac:dyDescent="0.25">
      <c r="A177" s="49">
        <v>166</v>
      </c>
      <c r="B177" s="50" t="s">
        <v>468</v>
      </c>
      <c r="C177" s="50" t="s">
        <v>469</v>
      </c>
      <c r="D177" s="49" t="s">
        <v>31</v>
      </c>
      <c r="E177" s="49">
        <v>1</v>
      </c>
      <c r="F177" s="85"/>
      <c r="G177" s="51">
        <f t="shared" si="7"/>
        <v>0</v>
      </c>
    </row>
    <row r="178" spans="1:8" ht="43.5" x14ac:dyDescent="0.25">
      <c r="A178" s="49">
        <v>167</v>
      </c>
      <c r="B178" s="50" t="s">
        <v>470</v>
      </c>
      <c r="C178" s="50" t="s">
        <v>471</v>
      </c>
      <c r="D178" s="49" t="s">
        <v>31</v>
      </c>
      <c r="E178" s="49">
        <v>1</v>
      </c>
      <c r="F178" s="85"/>
      <c r="G178" s="51">
        <f t="shared" si="7"/>
        <v>0</v>
      </c>
    </row>
    <row r="179" spans="1:8" ht="43.5" x14ac:dyDescent="0.25">
      <c r="A179" s="49">
        <v>168</v>
      </c>
      <c r="B179" s="50" t="s">
        <v>472</v>
      </c>
      <c r="C179" s="50" t="s">
        <v>473</v>
      </c>
      <c r="D179" s="49" t="s">
        <v>31</v>
      </c>
      <c r="E179" s="49">
        <v>1</v>
      </c>
      <c r="F179" s="85"/>
      <c r="G179" s="51">
        <f t="shared" si="7"/>
        <v>0</v>
      </c>
    </row>
    <row r="180" spans="1:8" ht="33" x14ac:dyDescent="0.25">
      <c r="A180" s="49">
        <v>169</v>
      </c>
      <c r="B180" s="50" t="s">
        <v>474</v>
      </c>
      <c r="C180" s="50" t="s">
        <v>475</v>
      </c>
      <c r="D180" s="49" t="s">
        <v>31</v>
      </c>
      <c r="E180" s="49">
        <v>1</v>
      </c>
      <c r="F180" s="85"/>
      <c r="G180" s="51">
        <f t="shared" si="7"/>
        <v>0</v>
      </c>
    </row>
    <row r="181" spans="1:8" ht="33" x14ac:dyDescent="0.25">
      <c r="A181" s="49">
        <v>170</v>
      </c>
      <c r="B181" s="50" t="s">
        <v>474</v>
      </c>
      <c r="C181" s="50" t="s">
        <v>476</v>
      </c>
      <c r="D181" s="49" t="s">
        <v>31</v>
      </c>
      <c r="E181" s="49">
        <v>1</v>
      </c>
      <c r="F181" s="85"/>
      <c r="G181" s="51">
        <f t="shared" si="7"/>
        <v>0</v>
      </c>
    </row>
    <row r="182" spans="1:8" ht="22.5" x14ac:dyDescent="0.25">
      <c r="A182" s="49">
        <v>171</v>
      </c>
      <c r="B182" s="50" t="s">
        <v>477</v>
      </c>
      <c r="C182" s="50" t="s">
        <v>478</v>
      </c>
      <c r="D182" s="49" t="s">
        <v>31</v>
      </c>
      <c r="E182" s="49">
        <v>1</v>
      </c>
      <c r="F182" s="85"/>
      <c r="G182" s="51">
        <f t="shared" si="7"/>
        <v>0</v>
      </c>
    </row>
    <row r="183" spans="1:8" x14ac:dyDescent="0.25">
      <c r="A183" s="49">
        <v>172</v>
      </c>
      <c r="B183" s="50" t="s">
        <v>479</v>
      </c>
      <c r="C183" s="50" t="s">
        <v>480</v>
      </c>
      <c r="D183" s="49" t="s">
        <v>31</v>
      </c>
      <c r="E183" s="49">
        <v>1</v>
      </c>
      <c r="F183" s="85"/>
      <c r="G183" s="51">
        <f t="shared" si="7"/>
        <v>0</v>
      </c>
    </row>
    <row r="184" spans="1:8" x14ac:dyDescent="0.25">
      <c r="A184" s="49">
        <v>173</v>
      </c>
      <c r="B184" s="50" t="s">
        <v>481</v>
      </c>
      <c r="C184" s="50" t="s">
        <v>133</v>
      </c>
      <c r="D184" s="49" t="s">
        <v>80</v>
      </c>
      <c r="E184" s="49">
        <v>1</v>
      </c>
      <c r="F184" s="85"/>
      <c r="G184" s="51">
        <f t="shared" si="7"/>
        <v>0</v>
      </c>
    </row>
    <row r="185" spans="1:8" x14ac:dyDescent="0.25">
      <c r="A185" s="49">
        <v>174</v>
      </c>
      <c r="B185" s="50" t="s">
        <v>252</v>
      </c>
      <c r="C185" s="50" t="s">
        <v>482</v>
      </c>
      <c r="D185" s="49" t="s">
        <v>31</v>
      </c>
      <c r="E185" s="49">
        <v>1</v>
      </c>
      <c r="F185" s="85"/>
      <c r="G185" s="51">
        <f t="shared" si="7"/>
        <v>0</v>
      </c>
    </row>
    <row r="186" spans="1:8" ht="22.5" x14ac:dyDescent="0.25">
      <c r="A186" s="49">
        <v>175</v>
      </c>
      <c r="B186" s="56" t="s">
        <v>483</v>
      </c>
      <c r="C186" s="56" t="s">
        <v>139</v>
      </c>
      <c r="D186" s="57" t="s">
        <v>62</v>
      </c>
      <c r="E186" s="57">
        <v>0.03</v>
      </c>
      <c r="F186" s="58">
        <f>SUM(G132:G185)</f>
        <v>0</v>
      </c>
      <c r="G186" s="58">
        <f t="shared" si="7"/>
        <v>0</v>
      </c>
      <c r="H186" s="59" t="s">
        <v>189</v>
      </c>
    </row>
    <row r="187" spans="1:8" x14ac:dyDescent="0.25">
      <c r="A187" s="41"/>
      <c r="B187" s="42" t="s">
        <v>216</v>
      </c>
      <c r="C187" s="42" t="s">
        <v>186</v>
      </c>
      <c r="D187" s="43" t="s">
        <v>217</v>
      </c>
      <c r="E187" s="43"/>
      <c r="F187" s="44"/>
      <c r="G187" s="44"/>
    </row>
    <row r="188" spans="1:8" x14ac:dyDescent="0.25">
      <c r="A188" s="45"/>
      <c r="B188" s="46" t="s">
        <v>484</v>
      </c>
      <c r="C188" s="46" t="s">
        <v>485</v>
      </c>
      <c r="D188" s="47" t="s">
        <v>217</v>
      </c>
      <c r="E188" s="47"/>
      <c r="F188" s="48"/>
      <c r="G188" s="48"/>
    </row>
    <row r="189" spans="1:8" x14ac:dyDescent="0.25">
      <c r="A189" s="49">
        <v>176</v>
      </c>
      <c r="B189" s="50" t="s">
        <v>486</v>
      </c>
      <c r="C189" s="50" t="s">
        <v>487</v>
      </c>
      <c r="D189" s="49" t="s">
        <v>31</v>
      </c>
      <c r="E189" s="49">
        <v>1</v>
      </c>
      <c r="F189" s="85"/>
      <c r="G189" s="51">
        <f t="shared" ref="G189:G245" si="8">E189*F189</f>
        <v>0</v>
      </c>
    </row>
    <row r="190" spans="1:8" ht="22.5" x14ac:dyDescent="0.25">
      <c r="A190" s="49">
        <v>177</v>
      </c>
      <c r="B190" s="50" t="s">
        <v>488</v>
      </c>
      <c r="C190" s="50" t="s">
        <v>140</v>
      </c>
      <c r="D190" s="49" t="s">
        <v>141</v>
      </c>
      <c r="E190" s="49">
        <v>1</v>
      </c>
      <c r="F190" s="85"/>
      <c r="G190" s="51">
        <f t="shared" si="8"/>
        <v>0</v>
      </c>
    </row>
    <row r="191" spans="1:8" ht="22.5" x14ac:dyDescent="0.25">
      <c r="A191" s="49">
        <v>178</v>
      </c>
      <c r="B191" s="50" t="s">
        <v>489</v>
      </c>
      <c r="C191" s="50" t="s">
        <v>142</v>
      </c>
      <c r="D191" s="49" t="s">
        <v>31</v>
      </c>
      <c r="E191" s="49">
        <v>1</v>
      </c>
      <c r="F191" s="85"/>
      <c r="G191" s="51">
        <f t="shared" si="8"/>
        <v>0</v>
      </c>
    </row>
    <row r="192" spans="1:8" ht="22.5" x14ac:dyDescent="0.25">
      <c r="A192" s="49">
        <v>179</v>
      </c>
      <c r="B192" s="50" t="s">
        <v>490</v>
      </c>
      <c r="C192" s="50" t="s">
        <v>491</v>
      </c>
      <c r="D192" s="49" t="s">
        <v>119</v>
      </c>
      <c r="E192" s="49">
        <v>1</v>
      </c>
      <c r="F192" s="85"/>
      <c r="G192" s="51">
        <f t="shared" si="8"/>
        <v>0</v>
      </c>
    </row>
    <row r="193" spans="1:7" ht="22.5" x14ac:dyDescent="0.25">
      <c r="A193" s="49">
        <v>180</v>
      </c>
      <c r="B193" s="50" t="s">
        <v>492</v>
      </c>
      <c r="C193" s="50" t="s">
        <v>493</v>
      </c>
      <c r="D193" s="49" t="s">
        <v>31</v>
      </c>
      <c r="E193" s="49">
        <v>1</v>
      </c>
      <c r="F193" s="85"/>
      <c r="G193" s="51">
        <f t="shared" si="8"/>
        <v>0</v>
      </c>
    </row>
    <row r="194" spans="1:7" x14ac:dyDescent="0.25">
      <c r="A194" s="49">
        <v>181</v>
      </c>
      <c r="B194" s="50" t="s">
        <v>494</v>
      </c>
      <c r="C194" s="50" t="s">
        <v>146</v>
      </c>
      <c r="D194" s="49" t="s">
        <v>31</v>
      </c>
      <c r="E194" s="49">
        <v>1</v>
      </c>
      <c r="F194" s="85"/>
      <c r="G194" s="51">
        <f t="shared" si="8"/>
        <v>0</v>
      </c>
    </row>
    <row r="195" spans="1:7" x14ac:dyDescent="0.25">
      <c r="A195" s="49">
        <v>182</v>
      </c>
      <c r="B195" s="50" t="s">
        <v>495</v>
      </c>
      <c r="C195" s="50" t="s">
        <v>496</v>
      </c>
      <c r="D195" s="49" t="s">
        <v>31</v>
      </c>
      <c r="E195" s="49">
        <v>1</v>
      </c>
      <c r="F195" s="85"/>
      <c r="G195" s="51">
        <f t="shared" si="8"/>
        <v>0</v>
      </c>
    </row>
    <row r="196" spans="1:7" x14ac:dyDescent="0.25">
      <c r="A196" s="49">
        <v>183</v>
      </c>
      <c r="B196" s="50" t="s">
        <v>252</v>
      </c>
      <c r="C196" s="50" t="s">
        <v>497</v>
      </c>
      <c r="D196" s="49" t="s">
        <v>319</v>
      </c>
      <c r="E196" s="49">
        <v>1</v>
      </c>
      <c r="F196" s="85"/>
      <c r="G196" s="51">
        <f t="shared" si="8"/>
        <v>0</v>
      </c>
    </row>
    <row r="197" spans="1:7" x14ac:dyDescent="0.25">
      <c r="A197" s="49">
        <v>184</v>
      </c>
      <c r="B197" s="50" t="s">
        <v>252</v>
      </c>
      <c r="C197" s="50" t="s">
        <v>498</v>
      </c>
      <c r="D197" s="49" t="s">
        <v>319</v>
      </c>
      <c r="E197" s="49">
        <v>1</v>
      </c>
      <c r="F197" s="85"/>
      <c r="G197" s="51">
        <f t="shared" si="8"/>
        <v>0</v>
      </c>
    </row>
    <row r="198" spans="1:7" x14ac:dyDescent="0.25">
      <c r="A198" s="49">
        <v>185</v>
      </c>
      <c r="B198" s="50" t="s">
        <v>499</v>
      </c>
      <c r="C198" s="50" t="s">
        <v>200</v>
      </c>
      <c r="D198" s="49" t="s">
        <v>80</v>
      </c>
      <c r="E198" s="49">
        <v>1</v>
      </c>
      <c r="F198" s="85"/>
      <c r="G198" s="51">
        <f t="shared" si="8"/>
        <v>0</v>
      </c>
    </row>
    <row r="199" spans="1:7" x14ac:dyDescent="0.25">
      <c r="A199" s="49">
        <v>186</v>
      </c>
      <c r="B199" s="50" t="s">
        <v>500</v>
      </c>
      <c r="C199" s="50" t="s">
        <v>143</v>
      </c>
      <c r="D199" s="49" t="s">
        <v>80</v>
      </c>
      <c r="E199" s="49">
        <v>1</v>
      </c>
      <c r="F199" s="85"/>
      <c r="G199" s="51">
        <f t="shared" si="8"/>
        <v>0</v>
      </c>
    </row>
    <row r="200" spans="1:7" x14ac:dyDescent="0.25">
      <c r="A200" s="49">
        <v>187</v>
      </c>
      <c r="B200" s="50" t="s">
        <v>501</v>
      </c>
      <c r="C200" s="50" t="s">
        <v>502</v>
      </c>
      <c r="D200" s="49" t="s">
        <v>80</v>
      </c>
      <c r="E200" s="49">
        <v>1</v>
      </c>
      <c r="F200" s="85"/>
      <c r="G200" s="51">
        <f t="shared" si="8"/>
        <v>0</v>
      </c>
    </row>
    <row r="201" spans="1:7" ht="22.5" x14ac:dyDescent="0.25">
      <c r="A201" s="49">
        <v>188</v>
      </c>
      <c r="B201" s="50" t="s">
        <v>503</v>
      </c>
      <c r="C201" s="50" t="s">
        <v>504</v>
      </c>
      <c r="D201" s="49" t="s">
        <v>80</v>
      </c>
      <c r="E201" s="49">
        <v>1</v>
      </c>
      <c r="F201" s="85"/>
      <c r="G201" s="51">
        <f t="shared" si="8"/>
        <v>0</v>
      </c>
    </row>
    <row r="202" spans="1:7" x14ac:dyDescent="0.25">
      <c r="A202" s="49">
        <v>189</v>
      </c>
      <c r="B202" s="50" t="s">
        <v>505</v>
      </c>
      <c r="C202" s="50" t="s">
        <v>144</v>
      </c>
      <c r="D202" s="49" t="s">
        <v>80</v>
      </c>
      <c r="E202" s="49">
        <v>1</v>
      </c>
      <c r="F202" s="85"/>
      <c r="G202" s="51">
        <f t="shared" si="8"/>
        <v>0</v>
      </c>
    </row>
    <row r="203" spans="1:7" ht="22.5" x14ac:dyDescent="0.25">
      <c r="A203" s="49">
        <v>190</v>
      </c>
      <c r="B203" s="50" t="s">
        <v>506</v>
      </c>
      <c r="C203" s="50" t="s">
        <v>145</v>
      </c>
      <c r="D203" s="49" t="s">
        <v>80</v>
      </c>
      <c r="E203" s="49">
        <v>1</v>
      </c>
      <c r="F203" s="85"/>
      <c r="G203" s="51">
        <f t="shared" si="8"/>
        <v>0</v>
      </c>
    </row>
    <row r="204" spans="1:7" ht="22.5" x14ac:dyDescent="0.25">
      <c r="A204" s="49">
        <v>191</v>
      </c>
      <c r="B204" s="50" t="s">
        <v>506</v>
      </c>
      <c r="C204" s="50" t="s">
        <v>507</v>
      </c>
      <c r="D204" s="49" t="s">
        <v>80</v>
      </c>
      <c r="E204" s="49">
        <v>1</v>
      </c>
      <c r="F204" s="85"/>
      <c r="G204" s="51">
        <f t="shared" si="8"/>
        <v>0</v>
      </c>
    </row>
    <row r="205" spans="1:7" x14ac:dyDescent="0.25">
      <c r="A205" s="49">
        <v>192</v>
      </c>
      <c r="B205" s="50" t="s">
        <v>508</v>
      </c>
      <c r="C205" s="50" t="s">
        <v>169</v>
      </c>
      <c r="D205" s="49" t="s">
        <v>319</v>
      </c>
      <c r="E205" s="49">
        <v>1</v>
      </c>
      <c r="F205" s="85"/>
      <c r="G205" s="51">
        <f t="shared" si="8"/>
        <v>0</v>
      </c>
    </row>
    <row r="206" spans="1:7" ht="22.5" x14ac:dyDescent="0.25">
      <c r="A206" s="49">
        <v>193</v>
      </c>
      <c r="B206" s="50" t="s">
        <v>509</v>
      </c>
      <c r="C206" s="50" t="s">
        <v>510</v>
      </c>
      <c r="D206" s="49" t="s">
        <v>80</v>
      </c>
      <c r="E206" s="49">
        <v>1</v>
      </c>
      <c r="F206" s="85"/>
      <c r="G206" s="51">
        <f t="shared" si="8"/>
        <v>0</v>
      </c>
    </row>
    <row r="207" spans="1:7" ht="22.5" x14ac:dyDescent="0.25">
      <c r="A207" s="49">
        <v>194</v>
      </c>
      <c r="B207" s="50" t="s">
        <v>511</v>
      </c>
      <c r="C207" s="50" t="s">
        <v>512</v>
      </c>
      <c r="D207" s="49" t="s">
        <v>80</v>
      </c>
      <c r="E207" s="49">
        <v>1</v>
      </c>
      <c r="F207" s="85"/>
      <c r="G207" s="51">
        <f t="shared" si="8"/>
        <v>0</v>
      </c>
    </row>
    <row r="208" spans="1:7" ht="33" x14ac:dyDescent="0.25">
      <c r="A208" s="49">
        <v>195</v>
      </c>
      <c r="B208" s="50" t="s">
        <v>513</v>
      </c>
      <c r="C208" s="50" t="s">
        <v>514</v>
      </c>
      <c r="D208" s="49" t="s">
        <v>80</v>
      </c>
      <c r="E208" s="49">
        <v>1</v>
      </c>
      <c r="F208" s="85"/>
      <c r="G208" s="51">
        <f t="shared" si="8"/>
        <v>0</v>
      </c>
    </row>
    <row r="209" spans="1:7" x14ac:dyDescent="0.25">
      <c r="A209" s="49">
        <v>196</v>
      </c>
      <c r="B209" s="50" t="s">
        <v>515</v>
      </c>
      <c r="C209" s="50" t="s">
        <v>516</v>
      </c>
      <c r="D209" s="49" t="s">
        <v>31</v>
      </c>
      <c r="E209" s="49">
        <v>1</v>
      </c>
      <c r="F209" s="85"/>
      <c r="G209" s="51">
        <f t="shared" si="8"/>
        <v>0</v>
      </c>
    </row>
    <row r="210" spans="1:7" x14ac:dyDescent="0.25">
      <c r="A210" s="49">
        <v>197</v>
      </c>
      <c r="B210" s="50" t="s">
        <v>517</v>
      </c>
      <c r="C210" s="50" t="s">
        <v>518</v>
      </c>
      <c r="D210" s="49" t="s">
        <v>31</v>
      </c>
      <c r="E210" s="49">
        <v>1</v>
      </c>
      <c r="F210" s="85"/>
      <c r="G210" s="51">
        <f t="shared" si="8"/>
        <v>0</v>
      </c>
    </row>
    <row r="211" spans="1:7" ht="22.5" x14ac:dyDescent="0.25">
      <c r="A211" s="49">
        <v>198</v>
      </c>
      <c r="B211" s="50" t="s">
        <v>519</v>
      </c>
      <c r="C211" s="50" t="s">
        <v>147</v>
      </c>
      <c r="D211" s="49" t="s">
        <v>31</v>
      </c>
      <c r="E211" s="49">
        <v>1</v>
      </c>
      <c r="F211" s="85"/>
      <c r="G211" s="51">
        <f t="shared" si="8"/>
        <v>0</v>
      </c>
    </row>
    <row r="212" spans="1:7" ht="22.5" x14ac:dyDescent="0.25">
      <c r="A212" s="49">
        <v>199</v>
      </c>
      <c r="B212" s="50" t="s">
        <v>520</v>
      </c>
      <c r="C212" s="50" t="s">
        <v>148</v>
      </c>
      <c r="D212" s="49" t="s">
        <v>31</v>
      </c>
      <c r="E212" s="49">
        <v>1</v>
      </c>
      <c r="F212" s="85"/>
      <c r="G212" s="51">
        <f t="shared" si="8"/>
        <v>0</v>
      </c>
    </row>
    <row r="213" spans="1:7" ht="22.5" x14ac:dyDescent="0.25">
      <c r="A213" s="49">
        <v>200</v>
      </c>
      <c r="B213" s="50" t="s">
        <v>521</v>
      </c>
      <c r="C213" s="50" t="s">
        <v>522</v>
      </c>
      <c r="D213" s="49" t="s">
        <v>31</v>
      </c>
      <c r="E213" s="49">
        <v>1</v>
      </c>
      <c r="F213" s="85"/>
      <c r="G213" s="51">
        <f t="shared" si="8"/>
        <v>0</v>
      </c>
    </row>
    <row r="214" spans="1:7" x14ac:dyDescent="0.25">
      <c r="A214" s="49">
        <v>201</v>
      </c>
      <c r="B214" s="50" t="s">
        <v>523</v>
      </c>
      <c r="C214" s="50" t="s">
        <v>150</v>
      </c>
      <c r="D214" s="49" t="s">
        <v>31</v>
      </c>
      <c r="E214" s="49">
        <v>1</v>
      </c>
      <c r="F214" s="85"/>
      <c r="G214" s="51">
        <f t="shared" si="8"/>
        <v>0</v>
      </c>
    </row>
    <row r="215" spans="1:7" x14ac:dyDescent="0.25">
      <c r="A215" s="49">
        <v>202</v>
      </c>
      <c r="B215" s="50" t="s">
        <v>524</v>
      </c>
      <c r="C215" s="50" t="s">
        <v>202</v>
      </c>
      <c r="D215" s="49" t="s">
        <v>31</v>
      </c>
      <c r="E215" s="49">
        <v>1</v>
      </c>
      <c r="F215" s="85"/>
      <c r="G215" s="51">
        <f t="shared" si="8"/>
        <v>0</v>
      </c>
    </row>
    <row r="216" spans="1:7" x14ac:dyDescent="0.25">
      <c r="A216" s="49">
        <v>203</v>
      </c>
      <c r="B216" s="50" t="s">
        <v>524</v>
      </c>
      <c r="C216" s="50" t="s">
        <v>151</v>
      </c>
      <c r="D216" s="49" t="s">
        <v>31</v>
      </c>
      <c r="E216" s="49">
        <v>1</v>
      </c>
      <c r="F216" s="85"/>
      <c r="G216" s="51">
        <f t="shared" si="8"/>
        <v>0</v>
      </c>
    </row>
    <row r="217" spans="1:7" x14ac:dyDescent="0.25">
      <c r="A217" s="49">
        <v>204</v>
      </c>
      <c r="B217" s="50" t="s">
        <v>525</v>
      </c>
      <c r="C217" s="50" t="s">
        <v>201</v>
      </c>
      <c r="D217" s="49" t="s">
        <v>31</v>
      </c>
      <c r="E217" s="49">
        <v>1</v>
      </c>
      <c r="F217" s="85"/>
      <c r="G217" s="51">
        <f t="shared" si="8"/>
        <v>0</v>
      </c>
    </row>
    <row r="218" spans="1:7" ht="22.5" x14ac:dyDescent="0.25">
      <c r="A218" s="49">
        <v>205</v>
      </c>
      <c r="B218" s="50" t="s">
        <v>526</v>
      </c>
      <c r="C218" s="50" t="s">
        <v>527</v>
      </c>
      <c r="D218" s="49" t="s">
        <v>31</v>
      </c>
      <c r="E218" s="49">
        <v>1</v>
      </c>
      <c r="F218" s="85"/>
      <c r="G218" s="51">
        <f t="shared" si="8"/>
        <v>0</v>
      </c>
    </row>
    <row r="219" spans="1:7" ht="22.5" x14ac:dyDescent="0.25">
      <c r="A219" s="49">
        <v>206</v>
      </c>
      <c r="B219" s="50" t="s">
        <v>528</v>
      </c>
      <c r="C219" s="50" t="s">
        <v>529</v>
      </c>
      <c r="D219" s="49" t="s">
        <v>31</v>
      </c>
      <c r="E219" s="49">
        <v>1</v>
      </c>
      <c r="F219" s="85"/>
      <c r="G219" s="51">
        <f t="shared" si="8"/>
        <v>0</v>
      </c>
    </row>
    <row r="220" spans="1:7" ht="22.5" x14ac:dyDescent="0.25">
      <c r="A220" s="49">
        <v>207</v>
      </c>
      <c r="B220" s="50" t="s">
        <v>530</v>
      </c>
      <c r="C220" s="50" t="s">
        <v>531</v>
      </c>
      <c r="D220" s="49" t="s">
        <v>31</v>
      </c>
      <c r="E220" s="49">
        <v>1</v>
      </c>
      <c r="F220" s="85"/>
      <c r="G220" s="51">
        <f t="shared" si="8"/>
        <v>0</v>
      </c>
    </row>
    <row r="221" spans="1:7" ht="22.5" x14ac:dyDescent="0.25">
      <c r="A221" s="49">
        <v>208</v>
      </c>
      <c r="B221" s="50" t="s">
        <v>532</v>
      </c>
      <c r="C221" s="50" t="s">
        <v>153</v>
      </c>
      <c r="D221" s="49" t="s">
        <v>31</v>
      </c>
      <c r="E221" s="49">
        <v>1</v>
      </c>
      <c r="F221" s="85"/>
      <c r="G221" s="51">
        <f t="shared" si="8"/>
        <v>0</v>
      </c>
    </row>
    <row r="222" spans="1:7" ht="22.5" x14ac:dyDescent="0.25">
      <c r="A222" s="49">
        <v>209</v>
      </c>
      <c r="B222" s="50" t="s">
        <v>533</v>
      </c>
      <c r="C222" s="50" t="s">
        <v>534</v>
      </c>
      <c r="D222" s="49" t="s">
        <v>31</v>
      </c>
      <c r="E222" s="49">
        <v>1</v>
      </c>
      <c r="F222" s="85"/>
      <c r="G222" s="51">
        <f t="shared" si="8"/>
        <v>0</v>
      </c>
    </row>
    <row r="223" spans="1:7" x14ac:dyDescent="0.25">
      <c r="A223" s="49">
        <v>210</v>
      </c>
      <c r="B223" s="50" t="s">
        <v>535</v>
      </c>
      <c r="C223" s="50" t="s">
        <v>205</v>
      </c>
      <c r="D223" s="49" t="s">
        <v>31</v>
      </c>
      <c r="E223" s="49">
        <v>1</v>
      </c>
      <c r="F223" s="85"/>
      <c r="G223" s="51">
        <f t="shared" si="8"/>
        <v>0</v>
      </c>
    </row>
    <row r="224" spans="1:7" x14ac:dyDescent="0.25">
      <c r="A224" s="49">
        <v>211</v>
      </c>
      <c r="B224" s="50" t="s">
        <v>536</v>
      </c>
      <c r="C224" s="50" t="s">
        <v>152</v>
      </c>
      <c r="D224" s="49" t="s">
        <v>31</v>
      </c>
      <c r="E224" s="49">
        <v>1</v>
      </c>
      <c r="F224" s="85"/>
      <c r="G224" s="51">
        <f t="shared" si="8"/>
        <v>0</v>
      </c>
    </row>
    <row r="225" spans="1:7" x14ac:dyDescent="0.25">
      <c r="A225" s="49">
        <v>212</v>
      </c>
      <c r="B225" s="50" t="s">
        <v>537</v>
      </c>
      <c r="C225" s="50" t="s">
        <v>204</v>
      </c>
      <c r="D225" s="49" t="s">
        <v>31</v>
      </c>
      <c r="E225" s="49">
        <v>1</v>
      </c>
      <c r="F225" s="85"/>
      <c r="G225" s="51">
        <f t="shared" si="8"/>
        <v>0</v>
      </c>
    </row>
    <row r="226" spans="1:7" x14ac:dyDescent="0.25">
      <c r="A226" s="49">
        <v>213</v>
      </c>
      <c r="B226" s="50" t="s">
        <v>538</v>
      </c>
      <c r="C226" s="50" t="s">
        <v>203</v>
      </c>
      <c r="D226" s="49" t="s">
        <v>31</v>
      </c>
      <c r="E226" s="49">
        <v>1</v>
      </c>
      <c r="F226" s="85"/>
      <c r="G226" s="51">
        <f t="shared" si="8"/>
        <v>0</v>
      </c>
    </row>
    <row r="227" spans="1:7" ht="33" x14ac:dyDescent="0.25">
      <c r="A227" s="49">
        <v>214</v>
      </c>
      <c r="B227" s="50" t="s">
        <v>539</v>
      </c>
      <c r="C227" s="50" t="s">
        <v>540</v>
      </c>
      <c r="D227" s="49" t="s">
        <v>179</v>
      </c>
      <c r="E227" s="49">
        <v>1</v>
      </c>
      <c r="F227" s="85"/>
      <c r="G227" s="51">
        <f t="shared" si="8"/>
        <v>0</v>
      </c>
    </row>
    <row r="228" spans="1:7" ht="33" x14ac:dyDescent="0.25">
      <c r="A228" s="49">
        <v>215</v>
      </c>
      <c r="B228" s="50" t="s">
        <v>541</v>
      </c>
      <c r="C228" s="50" t="s">
        <v>154</v>
      </c>
      <c r="D228" s="49" t="s">
        <v>31</v>
      </c>
      <c r="E228" s="49">
        <v>1</v>
      </c>
      <c r="F228" s="85"/>
      <c r="G228" s="51">
        <f t="shared" si="8"/>
        <v>0</v>
      </c>
    </row>
    <row r="229" spans="1:7" ht="33" x14ac:dyDescent="0.25">
      <c r="A229" s="49">
        <v>216</v>
      </c>
      <c r="B229" s="50" t="s">
        <v>542</v>
      </c>
      <c r="C229" s="50" t="s">
        <v>155</v>
      </c>
      <c r="D229" s="49" t="s">
        <v>31</v>
      </c>
      <c r="E229" s="49">
        <v>1</v>
      </c>
      <c r="F229" s="85"/>
      <c r="G229" s="51">
        <f t="shared" si="8"/>
        <v>0</v>
      </c>
    </row>
    <row r="230" spans="1:7" ht="33" x14ac:dyDescent="0.25">
      <c r="A230" s="49">
        <v>217</v>
      </c>
      <c r="B230" s="50" t="s">
        <v>543</v>
      </c>
      <c r="C230" s="50" t="s">
        <v>156</v>
      </c>
      <c r="D230" s="49" t="s">
        <v>31</v>
      </c>
      <c r="E230" s="49">
        <v>1</v>
      </c>
      <c r="F230" s="85"/>
      <c r="G230" s="51">
        <f t="shared" si="8"/>
        <v>0</v>
      </c>
    </row>
    <row r="231" spans="1:7" ht="33" x14ac:dyDescent="0.25">
      <c r="A231" s="49">
        <v>218</v>
      </c>
      <c r="B231" s="50" t="s">
        <v>544</v>
      </c>
      <c r="C231" s="50" t="s">
        <v>157</v>
      </c>
      <c r="D231" s="49" t="s">
        <v>31</v>
      </c>
      <c r="E231" s="49">
        <v>1</v>
      </c>
      <c r="F231" s="85"/>
      <c r="G231" s="51">
        <f t="shared" si="8"/>
        <v>0</v>
      </c>
    </row>
    <row r="232" spans="1:7" ht="33" x14ac:dyDescent="0.25">
      <c r="A232" s="49">
        <v>219</v>
      </c>
      <c r="B232" s="50" t="s">
        <v>545</v>
      </c>
      <c r="C232" s="50" t="s">
        <v>158</v>
      </c>
      <c r="D232" s="49" t="s">
        <v>31</v>
      </c>
      <c r="E232" s="49">
        <v>1</v>
      </c>
      <c r="F232" s="85"/>
      <c r="G232" s="51">
        <f t="shared" si="8"/>
        <v>0</v>
      </c>
    </row>
    <row r="233" spans="1:7" ht="33" x14ac:dyDescent="0.25">
      <c r="A233" s="49">
        <v>220</v>
      </c>
      <c r="B233" s="50" t="s">
        <v>546</v>
      </c>
      <c r="C233" s="50" t="s">
        <v>206</v>
      </c>
      <c r="D233" s="49" t="s">
        <v>31</v>
      </c>
      <c r="E233" s="49">
        <v>1</v>
      </c>
      <c r="F233" s="85"/>
      <c r="G233" s="51">
        <f t="shared" si="8"/>
        <v>0</v>
      </c>
    </row>
    <row r="234" spans="1:7" ht="33" x14ac:dyDescent="0.25">
      <c r="A234" s="49">
        <v>221</v>
      </c>
      <c r="B234" s="50" t="s">
        <v>547</v>
      </c>
      <c r="C234" s="50" t="s">
        <v>159</v>
      </c>
      <c r="D234" s="49" t="s">
        <v>31</v>
      </c>
      <c r="E234" s="49">
        <v>1</v>
      </c>
      <c r="F234" s="85"/>
      <c r="G234" s="51">
        <f t="shared" si="8"/>
        <v>0</v>
      </c>
    </row>
    <row r="235" spans="1:7" ht="33" x14ac:dyDescent="0.25">
      <c r="A235" s="49">
        <v>222</v>
      </c>
      <c r="B235" s="50" t="s">
        <v>548</v>
      </c>
      <c r="C235" s="50" t="s">
        <v>207</v>
      </c>
      <c r="D235" s="49" t="s">
        <v>31</v>
      </c>
      <c r="E235" s="49">
        <v>1</v>
      </c>
      <c r="F235" s="85"/>
      <c r="G235" s="51">
        <f t="shared" si="8"/>
        <v>0</v>
      </c>
    </row>
    <row r="236" spans="1:7" ht="22.5" x14ac:dyDescent="0.25">
      <c r="A236" s="49">
        <v>223</v>
      </c>
      <c r="B236" s="50" t="s">
        <v>549</v>
      </c>
      <c r="C236" s="50" t="s">
        <v>160</v>
      </c>
      <c r="D236" s="49" t="s">
        <v>31</v>
      </c>
      <c r="E236" s="49">
        <v>1</v>
      </c>
      <c r="F236" s="85"/>
      <c r="G236" s="51">
        <f t="shared" si="8"/>
        <v>0</v>
      </c>
    </row>
    <row r="237" spans="1:7" x14ac:dyDescent="0.25">
      <c r="A237" s="49">
        <v>224</v>
      </c>
      <c r="B237" s="50" t="s">
        <v>550</v>
      </c>
      <c r="C237" s="50" t="s">
        <v>161</v>
      </c>
      <c r="D237" s="49" t="s">
        <v>31</v>
      </c>
      <c r="E237" s="49">
        <v>1</v>
      </c>
      <c r="F237" s="85"/>
      <c r="G237" s="51">
        <f t="shared" si="8"/>
        <v>0</v>
      </c>
    </row>
    <row r="238" spans="1:7" ht="22.5" x14ac:dyDescent="0.25">
      <c r="A238" s="49">
        <v>225</v>
      </c>
      <c r="B238" s="50" t="s">
        <v>519</v>
      </c>
      <c r="C238" s="50" t="s">
        <v>162</v>
      </c>
      <c r="D238" s="49" t="s">
        <v>31</v>
      </c>
      <c r="E238" s="49">
        <v>1</v>
      </c>
      <c r="F238" s="85"/>
      <c r="G238" s="51">
        <f t="shared" si="8"/>
        <v>0</v>
      </c>
    </row>
    <row r="239" spans="1:7" ht="22.5" x14ac:dyDescent="0.25">
      <c r="A239" s="49">
        <v>226</v>
      </c>
      <c r="B239" s="50" t="s">
        <v>551</v>
      </c>
      <c r="C239" s="50" t="s">
        <v>163</v>
      </c>
      <c r="D239" s="49" t="s">
        <v>31</v>
      </c>
      <c r="E239" s="49">
        <v>1</v>
      </c>
      <c r="F239" s="85"/>
      <c r="G239" s="51">
        <f t="shared" si="8"/>
        <v>0</v>
      </c>
    </row>
    <row r="240" spans="1:7" ht="43.5" x14ac:dyDescent="0.25">
      <c r="A240" s="49">
        <v>227</v>
      </c>
      <c r="B240" s="50" t="s">
        <v>552</v>
      </c>
      <c r="C240" s="50" t="s">
        <v>553</v>
      </c>
      <c r="D240" s="49" t="s">
        <v>141</v>
      </c>
      <c r="E240" s="49">
        <v>1</v>
      </c>
      <c r="F240" s="85"/>
      <c r="G240" s="51">
        <f t="shared" si="8"/>
        <v>0</v>
      </c>
    </row>
    <row r="241" spans="1:7" x14ac:dyDescent="0.25">
      <c r="A241" s="49">
        <v>228</v>
      </c>
      <c r="B241" s="50" t="s">
        <v>554</v>
      </c>
      <c r="C241" s="50" t="s">
        <v>164</v>
      </c>
      <c r="D241" s="49" t="s">
        <v>31</v>
      </c>
      <c r="E241" s="49">
        <v>1</v>
      </c>
      <c r="F241" s="85"/>
      <c r="G241" s="51">
        <f t="shared" si="8"/>
        <v>0</v>
      </c>
    </row>
    <row r="242" spans="1:7" ht="22.5" x14ac:dyDescent="0.25">
      <c r="A242" s="49">
        <v>229</v>
      </c>
      <c r="B242" s="50" t="s">
        <v>555</v>
      </c>
      <c r="C242" s="50" t="s">
        <v>165</v>
      </c>
      <c r="D242" s="49" t="s">
        <v>31</v>
      </c>
      <c r="E242" s="49">
        <v>1</v>
      </c>
      <c r="F242" s="85"/>
      <c r="G242" s="51">
        <f t="shared" si="8"/>
        <v>0</v>
      </c>
    </row>
    <row r="243" spans="1:7" x14ac:dyDescent="0.25">
      <c r="A243" s="49">
        <v>230</v>
      </c>
      <c r="B243" s="50" t="s">
        <v>556</v>
      </c>
      <c r="C243" s="50" t="s">
        <v>166</v>
      </c>
      <c r="D243" s="49" t="s">
        <v>31</v>
      </c>
      <c r="E243" s="49">
        <v>1</v>
      </c>
      <c r="F243" s="85"/>
      <c r="G243" s="51">
        <f t="shared" si="8"/>
        <v>0</v>
      </c>
    </row>
    <row r="244" spans="1:7" ht="22.5" x14ac:dyDescent="0.25">
      <c r="A244" s="49">
        <v>231</v>
      </c>
      <c r="B244" s="50" t="s">
        <v>557</v>
      </c>
      <c r="C244" s="50" t="s">
        <v>558</v>
      </c>
      <c r="D244" s="49" t="s">
        <v>31</v>
      </c>
      <c r="E244" s="49">
        <v>1</v>
      </c>
      <c r="F244" s="85"/>
      <c r="G244" s="51">
        <f t="shared" si="8"/>
        <v>0</v>
      </c>
    </row>
    <row r="245" spans="1:7" x14ac:dyDescent="0.25">
      <c r="A245" s="49">
        <v>232</v>
      </c>
      <c r="B245" s="50" t="s">
        <v>539</v>
      </c>
      <c r="C245" s="50" t="s">
        <v>168</v>
      </c>
      <c r="D245" s="49" t="s">
        <v>31</v>
      </c>
      <c r="E245" s="49">
        <v>1</v>
      </c>
      <c r="F245" s="85"/>
      <c r="G245" s="51">
        <f t="shared" si="8"/>
        <v>0</v>
      </c>
    </row>
    <row r="246" spans="1:7" x14ac:dyDescent="0.25">
      <c r="A246" s="41"/>
      <c r="B246" s="42" t="s">
        <v>216</v>
      </c>
      <c r="C246" s="42" t="s">
        <v>187</v>
      </c>
      <c r="D246" s="43" t="s">
        <v>217</v>
      </c>
      <c r="E246" s="43"/>
      <c r="F246" s="44"/>
      <c r="G246" s="44"/>
    </row>
    <row r="247" spans="1:7" x14ac:dyDescent="0.25">
      <c r="A247" s="45"/>
      <c r="B247" s="46" t="s">
        <v>439</v>
      </c>
      <c r="C247" s="46" t="s">
        <v>559</v>
      </c>
      <c r="D247" s="47" t="s">
        <v>217</v>
      </c>
      <c r="E247" s="47"/>
      <c r="F247" s="48"/>
      <c r="G247" s="48"/>
    </row>
    <row r="248" spans="1:7" ht="22.5" x14ac:dyDescent="0.25">
      <c r="A248" s="49">
        <v>233</v>
      </c>
      <c r="B248" s="50" t="s">
        <v>560</v>
      </c>
      <c r="C248" s="50" t="s">
        <v>171</v>
      </c>
      <c r="D248" s="49" t="s">
        <v>31</v>
      </c>
      <c r="E248" s="49">
        <v>1</v>
      </c>
      <c r="F248" s="85"/>
      <c r="G248" s="51">
        <f t="shared" ref="G248:G256" si="9">E248*F248</f>
        <v>0</v>
      </c>
    </row>
    <row r="249" spans="1:7" ht="22.5" x14ac:dyDescent="0.25">
      <c r="A249" s="49">
        <v>234</v>
      </c>
      <c r="B249" s="50" t="s">
        <v>561</v>
      </c>
      <c r="C249" s="50" t="s">
        <v>172</v>
      </c>
      <c r="D249" s="49" t="s">
        <v>31</v>
      </c>
      <c r="E249" s="49">
        <v>1</v>
      </c>
      <c r="F249" s="85"/>
      <c r="G249" s="51">
        <f t="shared" si="9"/>
        <v>0</v>
      </c>
    </row>
    <row r="250" spans="1:7" ht="22.5" x14ac:dyDescent="0.25">
      <c r="A250" s="49">
        <v>235</v>
      </c>
      <c r="B250" s="50" t="s">
        <v>562</v>
      </c>
      <c r="C250" s="50" t="s">
        <v>173</v>
      </c>
      <c r="D250" s="49" t="s">
        <v>31</v>
      </c>
      <c r="E250" s="49">
        <v>1</v>
      </c>
      <c r="F250" s="85"/>
      <c r="G250" s="51">
        <f t="shared" si="9"/>
        <v>0</v>
      </c>
    </row>
    <row r="251" spans="1:7" ht="22.5" x14ac:dyDescent="0.25">
      <c r="A251" s="49">
        <v>236</v>
      </c>
      <c r="B251" s="50" t="s">
        <v>563</v>
      </c>
      <c r="C251" s="50" t="s">
        <v>174</v>
      </c>
      <c r="D251" s="49" t="s">
        <v>31</v>
      </c>
      <c r="E251" s="49">
        <v>1</v>
      </c>
      <c r="F251" s="85"/>
      <c r="G251" s="51">
        <f t="shared" si="9"/>
        <v>0</v>
      </c>
    </row>
    <row r="252" spans="1:7" ht="22.5" x14ac:dyDescent="0.25">
      <c r="A252" s="49">
        <v>237</v>
      </c>
      <c r="B252" s="50" t="s">
        <v>564</v>
      </c>
      <c r="C252" s="50" t="s">
        <v>175</v>
      </c>
      <c r="D252" s="49" t="s">
        <v>31</v>
      </c>
      <c r="E252" s="49">
        <v>1</v>
      </c>
      <c r="F252" s="85"/>
      <c r="G252" s="51">
        <f t="shared" si="9"/>
        <v>0</v>
      </c>
    </row>
    <row r="253" spans="1:7" ht="22.5" x14ac:dyDescent="0.25">
      <c r="A253" s="49">
        <v>238</v>
      </c>
      <c r="B253" s="50" t="s">
        <v>565</v>
      </c>
      <c r="C253" s="50" t="s">
        <v>208</v>
      </c>
      <c r="D253" s="49" t="s">
        <v>31</v>
      </c>
      <c r="E253" s="49">
        <v>1</v>
      </c>
      <c r="F253" s="85"/>
      <c r="G253" s="51">
        <f t="shared" si="9"/>
        <v>0</v>
      </c>
    </row>
    <row r="254" spans="1:7" ht="22.5" x14ac:dyDescent="0.25">
      <c r="A254" s="49">
        <v>239</v>
      </c>
      <c r="B254" s="50" t="s">
        <v>566</v>
      </c>
      <c r="C254" s="50" t="s">
        <v>176</v>
      </c>
      <c r="D254" s="49" t="s">
        <v>31</v>
      </c>
      <c r="E254" s="49">
        <v>1</v>
      </c>
      <c r="F254" s="85"/>
      <c r="G254" s="51">
        <f t="shared" si="9"/>
        <v>0</v>
      </c>
    </row>
    <row r="255" spans="1:7" ht="22.5" x14ac:dyDescent="0.25">
      <c r="A255" s="49">
        <v>240</v>
      </c>
      <c r="B255" s="50" t="s">
        <v>567</v>
      </c>
      <c r="C255" s="50" t="s">
        <v>209</v>
      </c>
      <c r="D255" s="49" t="s">
        <v>31</v>
      </c>
      <c r="E255" s="49">
        <v>1</v>
      </c>
      <c r="F255" s="85"/>
      <c r="G255" s="51">
        <f t="shared" si="9"/>
        <v>0</v>
      </c>
    </row>
    <row r="256" spans="1:7" ht="22.5" x14ac:dyDescent="0.25">
      <c r="A256" s="49">
        <v>241</v>
      </c>
      <c r="B256" s="50" t="s">
        <v>568</v>
      </c>
      <c r="C256" s="50" t="s">
        <v>210</v>
      </c>
      <c r="D256" s="49" t="s">
        <v>31</v>
      </c>
      <c r="E256" s="49">
        <v>1</v>
      </c>
      <c r="F256" s="85"/>
      <c r="G256" s="51">
        <f t="shared" si="9"/>
        <v>0</v>
      </c>
    </row>
    <row r="257" spans="1:8" x14ac:dyDescent="0.25">
      <c r="A257" s="45"/>
      <c r="B257" s="46" t="s">
        <v>484</v>
      </c>
      <c r="C257" s="46" t="s">
        <v>569</v>
      </c>
      <c r="D257" s="47" t="s">
        <v>217</v>
      </c>
      <c r="E257" s="47"/>
      <c r="F257" s="48"/>
      <c r="G257" s="48"/>
    </row>
    <row r="258" spans="1:8" x14ac:dyDescent="0.25">
      <c r="A258" s="49">
        <v>242</v>
      </c>
      <c r="B258" s="50" t="s">
        <v>570</v>
      </c>
      <c r="C258" s="50" t="s">
        <v>190</v>
      </c>
      <c r="D258" s="49" t="s">
        <v>31</v>
      </c>
      <c r="E258" s="49">
        <v>1</v>
      </c>
      <c r="F258" s="85"/>
      <c r="G258" s="51">
        <f t="shared" ref="G258:G263" si="10">E258*F258</f>
        <v>0</v>
      </c>
    </row>
    <row r="259" spans="1:8" x14ac:dyDescent="0.25">
      <c r="A259" s="49">
        <v>243</v>
      </c>
      <c r="B259" s="50" t="s">
        <v>571</v>
      </c>
      <c r="C259" s="50" t="s">
        <v>211</v>
      </c>
      <c r="D259" s="49" t="s">
        <v>31</v>
      </c>
      <c r="E259" s="49">
        <v>1</v>
      </c>
      <c r="F259" s="85"/>
      <c r="G259" s="51">
        <f t="shared" si="10"/>
        <v>0</v>
      </c>
    </row>
    <row r="260" spans="1:8" x14ac:dyDescent="0.25">
      <c r="A260" s="49">
        <v>244</v>
      </c>
      <c r="B260" s="50" t="s">
        <v>572</v>
      </c>
      <c r="C260" s="50" t="s">
        <v>177</v>
      </c>
      <c r="D260" s="49" t="s">
        <v>31</v>
      </c>
      <c r="E260" s="49">
        <v>1</v>
      </c>
      <c r="F260" s="85"/>
      <c r="G260" s="51">
        <f t="shared" si="10"/>
        <v>0</v>
      </c>
    </row>
    <row r="261" spans="1:8" x14ac:dyDescent="0.25">
      <c r="A261" s="49">
        <v>245</v>
      </c>
      <c r="B261" s="50" t="s">
        <v>573</v>
      </c>
      <c r="C261" s="50" t="s">
        <v>212</v>
      </c>
      <c r="D261" s="49" t="s">
        <v>31</v>
      </c>
      <c r="E261" s="49">
        <v>1</v>
      </c>
      <c r="F261" s="85"/>
      <c r="G261" s="51">
        <f t="shared" si="10"/>
        <v>0</v>
      </c>
    </row>
    <row r="262" spans="1:8" x14ac:dyDescent="0.25">
      <c r="A262" s="49">
        <v>246</v>
      </c>
      <c r="B262" s="50" t="s">
        <v>574</v>
      </c>
      <c r="C262" s="50" t="s">
        <v>575</v>
      </c>
      <c r="D262" s="49" t="s">
        <v>31</v>
      </c>
      <c r="E262" s="49">
        <v>1</v>
      </c>
      <c r="F262" s="85"/>
      <c r="G262" s="51">
        <f t="shared" si="10"/>
        <v>0</v>
      </c>
    </row>
    <row r="263" spans="1:8" x14ac:dyDescent="0.25">
      <c r="A263" s="49">
        <v>247</v>
      </c>
      <c r="B263" s="50" t="s">
        <v>576</v>
      </c>
      <c r="C263" s="50" t="s">
        <v>178</v>
      </c>
      <c r="D263" s="49" t="s">
        <v>179</v>
      </c>
      <c r="E263" s="49">
        <v>1</v>
      </c>
      <c r="F263" s="85"/>
      <c r="G263" s="51">
        <f t="shared" si="10"/>
        <v>0</v>
      </c>
    </row>
    <row r="264" spans="1:8" x14ac:dyDescent="0.25">
      <c r="A264" s="60"/>
      <c r="B264" s="61"/>
      <c r="C264" s="62" t="s">
        <v>188</v>
      </c>
      <c r="D264" s="63"/>
      <c r="E264" s="63"/>
      <c r="F264" s="64"/>
      <c r="G264" s="64"/>
    </row>
    <row r="265" spans="1:8" x14ac:dyDescent="0.25">
      <c r="A265" s="65"/>
      <c r="B265" s="66"/>
      <c r="C265" s="67" t="s">
        <v>577</v>
      </c>
      <c r="D265" s="68"/>
      <c r="E265" s="68"/>
      <c r="F265" s="69"/>
      <c r="G265" s="69"/>
    </row>
    <row r="266" spans="1:8" ht="22.5" x14ac:dyDescent="0.25">
      <c r="A266" s="49">
        <v>248</v>
      </c>
      <c r="B266" s="56"/>
      <c r="C266" s="56" t="s">
        <v>578</v>
      </c>
      <c r="D266" s="57" t="s">
        <v>141</v>
      </c>
      <c r="E266" s="57">
        <v>0.02</v>
      </c>
      <c r="F266" s="58"/>
      <c r="G266" s="58"/>
      <c r="H266" s="74" t="s">
        <v>579</v>
      </c>
    </row>
    <row r="267" spans="1:8" ht="22.5" x14ac:dyDescent="0.25">
      <c r="A267" s="49">
        <v>249</v>
      </c>
      <c r="B267" s="56"/>
      <c r="C267" s="56" t="s">
        <v>580</v>
      </c>
      <c r="D267" s="57" t="s">
        <v>141</v>
      </c>
      <c r="E267" s="57">
        <v>0.04</v>
      </c>
      <c r="F267" s="58"/>
      <c r="G267" s="58"/>
      <c r="H267" s="74"/>
    </row>
    <row r="268" spans="1:8" x14ac:dyDescent="0.25">
      <c r="A268" s="49">
        <v>250</v>
      </c>
      <c r="B268" s="56"/>
      <c r="C268" s="56" t="s">
        <v>581</v>
      </c>
      <c r="D268" s="57" t="s">
        <v>141</v>
      </c>
      <c r="E268" s="57">
        <v>0.03</v>
      </c>
      <c r="F268" s="58"/>
      <c r="G268" s="58"/>
      <c r="H268" s="74"/>
    </row>
    <row r="269" spans="1:8" ht="22.5" x14ac:dyDescent="0.25">
      <c r="A269" s="49">
        <v>251</v>
      </c>
      <c r="B269" s="50"/>
      <c r="C269" s="50" t="s">
        <v>180</v>
      </c>
      <c r="D269" s="49" t="s">
        <v>31</v>
      </c>
      <c r="E269" s="49">
        <v>1</v>
      </c>
      <c r="F269" s="85"/>
      <c r="G269" s="51"/>
    </row>
    <row r="270" spans="1:8" x14ac:dyDescent="0.25">
      <c r="A270" s="41"/>
      <c r="B270" s="42" t="s">
        <v>216</v>
      </c>
      <c r="C270" s="42" t="s">
        <v>582</v>
      </c>
      <c r="D270" s="43" t="s">
        <v>217</v>
      </c>
      <c r="E270" s="43"/>
      <c r="F270" s="44"/>
      <c r="G270" s="44"/>
    </row>
    <row r="271" spans="1:8" x14ac:dyDescent="0.25">
      <c r="A271" s="45"/>
      <c r="B271" s="46" t="s">
        <v>583</v>
      </c>
      <c r="C271" s="46" t="s">
        <v>584</v>
      </c>
      <c r="D271" s="47" t="s">
        <v>217</v>
      </c>
      <c r="E271" s="47"/>
      <c r="F271" s="48"/>
      <c r="G271" s="48"/>
    </row>
    <row r="272" spans="1:8" x14ac:dyDescent="0.25">
      <c r="A272" s="49">
        <v>252</v>
      </c>
      <c r="B272" s="50" t="s">
        <v>585</v>
      </c>
      <c r="C272" s="50" t="s">
        <v>181</v>
      </c>
      <c r="D272" s="49" t="s">
        <v>116</v>
      </c>
      <c r="E272" s="49">
        <v>1</v>
      </c>
      <c r="F272" s="85"/>
      <c r="G272" s="51">
        <f t="shared" ref="G272:G283" si="11">E272*F272</f>
        <v>0</v>
      </c>
    </row>
    <row r="273" spans="1:8" x14ac:dyDescent="0.25">
      <c r="A273" s="49">
        <v>253</v>
      </c>
      <c r="B273" s="50" t="s">
        <v>586</v>
      </c>
      <c r="C273" s="50" t="s">
        <v>182</v>
      </c>
      <c r="D273" s="49" t="s">
        <v>170</v>
      </c>
      <c r="E273" s="49">
        <v>1</v>
      </c>
      <c r="F273" s="85"/>
      <c r="G273" s="51">
        <f t="shared" si="11"/>
        <v>0</v>
      </c>
    </row>
    <row r="274" spans="1:8" x14ac:dyDescent="0.25">
      <c r="A274" s="49">
        <v>254</v>
      </c>
      <c r="B274" s="50" t="s">
        <v>587</v>
      </c>
      <c r="C274" s="50" t="s">
        <v>183</v>
      </c>
      <c r="D274" s="49" t="s">
        <v>32</v>
      </c>
      <c r="E274" s="49">
        <v>1</v>
      </c>
      <c r="F274" s="85"/>
      <c r="G274" s="51">
        <f t="shared" si="11"/>
        <v>0</v>
      </c>
    </row>
    <row r="275" spans="1:8" x14ac:dyDescent="0.25">
      <c r="A275" s="49">
        <v>255</v>
      </c>
      <c r="B275" s="56"/>
      <c r="C275" s="56" t="s">
        <v>588</v>
      </c>
      <c r="D275" s="57" t="s">
        <v>141</v>
      </c>
      <c r="E275" s="57">
        <v>5.0000000000000001E-3</v>
      </c>
      <c r="F275" s="58">
        <f>SUM(G4:G269)</f>
        <v>0</v>
      </c>
      <c r="G275" s="58">
        <f t="shared" si="11"/>
        <v>0</v>
      </c>
      <c r="H275" s="59" t="s">
        <v>189</v>
      </c>
    </row>
    <row r="276" spans="1:8" ht="43.5" x14ac:dyDescent="0.25">
      <c r="A276" s="49">
        <v>256</v>
      </c>
      <c r="B276" s="50" t="s">
        <v>252</v>
      </c>
      <c r="C276" s="50" t="s">
        <v>589</v>
      </c>
      <c r="D276" s="49" t="s">
        <v>141</v>
      </c>
      <c r="E276" s="49">
        <v>1</v>
      </c>
      <c r="F276" s="85"/>
      <c r="G276" s="51">
        <f t="shared" si="11"/>
        <v>0</v>
      </c>
    </row>
    <row r="277" spans="1:8" ht="43.5" x14ac:dyDescent="0.25">
      <c r="A277" s="49">
        <v>257</v>
      </c>
      <c r="B277" s="50" t="s">
        <v>252</v>
      </c>
      <c r="C277" s="50" t="s">
        <v>590</v>
      </c>
      <c r="D277" s="49" t="s">
        <v>31</v>
      </c>
      <c r="E277" s="49">
        <v>1</v>
      </c>
      <c r="F277" s="85"/>
      <c r="G277" s="51">
        <f t="shared" si="11"/>
        <v>0</v>
      </c>
    </row>
    <row r="278" spans="1:8" ht="43.5" x14ac:dyDescent="0.25">
      <c r="A278" s="49">
        <v>258</v>
      </c>
      <c r="B278" s="50" t="s">
        <v>252</v>
      </c>
      <c r="C278" s="50" t="s">
        <v>591</v>
      </c>
      <c r="D278" s="49" t="s">
        <v>31</v>
      </c>
      <c r="E278" s="49">
        <v>1</v>
      </c>
      <c r="F278" s="85"/>
      <c r="G278" s="51">
        <f t="shared" si="11"/>
        <v>0</v>
      </c>
    </row>
    <row r="279" spans="1:8" x14ac:dyDescent="0.25">
      <c r="A279" s="49">
        <v>259</v>
      </c>
      <c r="B279" s="56" t="s">
        <v>592</v>
      </c>
      <c r="C279" s="56" t="s">
        <v>593</v>
      </c>
      <c r="D279" s="57" t="s">
        <v>141</v>
      </c>
      <c r="E279" s="57">
        <v>5.0000000000000001E-3</v>
      </c>
      <c r="F279" s="58">
        <f>SUM(G8:G273)</f>
        <v>0</v>
      </c>
      <c r="G279" s="58">
        <f t="shared" si="11"/>
        <v>0</v>
      </c>
      <c r="H279" s="59" t="s">
        <v>189</v>
      </c>
    </row>
    <row r="280" spans="1:8" ht="43.5" x14ac:dyDescent="0.25">
      <c r="A280" s="49">
        <v>260</v>
      </c>
      <c r="B280" s="56" t="s">
        <v>594</v>
      </c>
      <c r="C280" s="56" t="s">
        <v>595</v>
      </c>
      <c r="D280" s="57" t="s">
        <v>62</v>
      </c>
      <c r="E280" s="57">
        <v>0.02</v>
      </c>
      <c r="F280" s="58">
        <f>SUM(G78:G186)</f>
        <v>0</v>
      </c>
      <c r="G280" s="58">
        <f t="shared" si="11"/>
        <v>0</v>
      </c>
      <c r="H280" s="59" t="s">
        <v>189</v>
      </c>
    </row>
    <row r="281" spans="1:8" ht="33" x14ac:dyDescent="0.25">
      <c r="A281" s="49">
        <v>261</v>
      </c>
      <c r="B281" s="56" t="s">
        <v>596</v>
      </c>
      <c r="C281" s="56" t="s">
        <v>597</v>
      </c>
      <c r="D281" s="57" t="s">
        <v>62</v>
      </c>
      <c r="E281" s="57">
        <v>0.03</v>
      </c>
      <c r="F281" s="58">
        <f>SUM(G78:G186)</f>
        <v>0</v>
      </c>
      <c r="G281" s="58">
        <f t="shared" si="11"/>
        <v>0</v>
      </c>
      <c r="H281" s="59" t="s">
        <v>189</v>
      </c>
    </row>
    <row r="282" spans="1:8" x14ac:dyDescent="0.25">
      <c r="A282" s="49">
        <v>262</v>
      </c>
      <c r="B282" s="56"/>
      <c r="C282" s="56" t="s">
        <v>598</v>
      </c>
      <c r="D282" s="57" t="s">
        <v>62</v>
      </c>
      <c r="E282" s="57">
        <v>0.03</v>
      </c>
      <c r="F282" s="58">
        <f>SUM(G4:G281)</f>
        <v>0</v>
      </c>
      <c r="G282" s="58">
        <f t="shared" si="11"/>
        <v>0</v>
      </c>
      <c r="H282" s="59" t="s">
        <v>189</v>
      </c>
    </row>
    <row r="283" spans="1:8" ht="22.5" x14ac:dyDescent="0.25">
      <c r="A283" s="49">
        <v>263</v>
      </c>
      <c r="B283" s="56" t="s">
        <v>599</v>
      </c>
      <c r="C283" s="56" t="s">
        <v>184</v>
      </c>
      <c r="D283" s="57" t="s">
        <v>62</v>
      </c>
      <c r="E283" s="57">
        <v>0.05</v>
      </c>
      <c r="F283" s="58">
        <f>SUM(G4:G281)</f>
        <v>0</v>
      </c>
      <c r="G283" s="58">
        <f t="shared" si="11"/>
        <v>0</v>
      </c>
      <c r="H283" s="59" t="s">
        <v>189</v>
      </c>
    </row>
    <row r="284" spans="1:8" x14ac:dyDescent="0.25">
      <c r="G284" s="72">
        <f>SUM(G4:G283)</f>
        <v>0</v>
      </c>
    </row>
  </sheetData>
  <sheetProtection sheet="1" objects="1" scenarios="1"/>
  <mergeCells count="1">
    <mergeCell ref="H266:H268"/>
  </mergeCells>
  <pageMargins left="0.23622047244094491" right="0.23622047244094491" top="0.74803149606299213" bottom="0.55118110236220474" header="0.11811023622047245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917D-4A52-4717-9CDB-BBF23B31DB29}">
  <sheetPr>
    <pageSetUpPr fitToPage="1"/>
  </sheetPr>
  <dimension ref="A1:T51"/>
  <sheetViews>
    <sheetView workbookViewId="0">
      <selection activeCell="E38" sqref="E38"/>
    </sheetView>
  </sheetViews>
  <sheetFormatPr defaultRowHeight="15" x14ac:dyDescent="0.25"/>
  <cols>
    <col min="1" max="1" width="2.85546875" style="2" customWidth="1"/>
    <col min="2" max="2" width="26.28515625" style="2" customWidth="1"/>
    <col min="3" max="4" width="9.140625" style="2"/>
    <col min="5" max="5" width="12.85546875" style="2" customWidth="1"/>
    <col min="6" max="6" width="18.5703125" style="2" customWidth="1"/>
    <col min="7" max="7" width="23.140625" style="2" bestFit="1" customWidth="1"/>
    <col min="8" max="12" width="9.140625" style="2"/>
    <col min="13" max="13" width="22.5703125" style="2" bestFit="1" customWidth="1"/>
    <col min="14" max="16384" width="9.140625" style="2"/>
  </cols>
  <sheetData>
    <row r="1" spans="1:9" ht="21" x14ac:dyDescent="0.35">
      <c r="A1" s="1" t="s">
        <v>191</v>
      </c>
    </row>
    <row r="2" spans="1:9" x14ac:dyDescent="0.25">
      <c r="A2" s="14"/>
      <c r="B2" s="14"/>
      <c r="H2" s="3"/>
      <c r="I2" s="3"/>
    </row>
    <row r="3" spans="1:9" x14ac:dyDescent="0.25">
      <c r="A3" s="15"/>
      <c r="B3" s="77" t="s">
        <v>39</v>
      </c>
      <c r="C3" s="78"/>
      <c r="D3" s="78"/>
      <c r="E3" s="16"/>
    </row>
    <row r="4" spans="1:9" x14ac:dyDescent="0.25">
      <c r="A4" s="15"/>
      <c r="B4" s="17" t="s">
        <v>41</v>
      </c>
      <c r="C4" s="18" t="s">
        <v>42</v>
      </c>
      <c r="D4" s="18" t="s">
        <v>43</v>
      </c>
      <c r="E4" s="18" t="s">
        <v>44</v>
      </c>
    </row>
    <row r="5" spans="1:9" x14ac:dyDescent="0.25">
      <c r="A5" s="15"/>
      <c r="B5" s="21" t="s">
        <v>40</v>
      </c>
      <c r="C5" s="22">
        <v>0.7</v>
      </c>
      <c r="D5" s="23">
        <f>F29</f>
        <v>0</v>
      </c>
      <c r="E5" s="24">
        <f>C5*D5</f>
        <v>0</v>
      </c>
    </row>
    <row r="6" spans="1:9" x14ac:dyDescent="0.25">
      <c r="A6" s="15"/>
      <c r="B6" s="21" t="s">
        <v>49</v>
      </c>
      <c r="C6" s="22">
        <v>0.3</v>
      </c>
      <c r="D6" s="23">
        <f>F51</f>
        <v>0</v>
      </c>
      <c r="E6" s="24">
        <f>C6*D6</f>
        <v>0</v>
      </c>
    </row>
    <row r="7" spans="1:9" x14ac:dyDescent="0.25">
      <c r="A7" s="15"/>
      <c r="B7" s="80" t="s">
        <v>52</v>
      </c>
      <c r="C7" s="81"/>
      <c r="D7" s="82"/>
      <c r="E7" s="29">
        <f>SUM(E5:E6)</f>
        <v>0</v>
      </c>
    </row>
    <row r="8" spans="1:9" x14ac:dyDescent="0.25">
      <c r="A8" s="15"/>
    </row>
    <row r="9" spans="1:9" x14ac:dyDescent="0.25">
      <c r="A9" s="15"/>
      <c r="B9" s="15"/>
      <c r="C9" s="15"/>
      <c r="D9" s="15"/>
      <c r="E9" s="15"/>
    </row>
    <row r="10" spans="1:9" x14ac:dyDescent="0.25">
      <c r="A10" s="15"/>
      <c r="B10" s="75" t="s">
        <v>40</v>
      </c>
      <c r="C10" s="79"/>
      <c r="D10" s="3"/>
    </row>
    <row r="11" spans="1:9" x14ac:dyDescent="0.25">
      <c r="A11" s="14"/>
      <c r="B11" s="2" t="s">
        <v>45</v>
      </c>
      <c r="C11" s="3" t="s">
        <v>46</v>
      </c>
      <c r="D11" s="19">
        <v>0.04</v>
      </c>
      <c r="E11" s="20">
        <f>SUM(F12:F23)</f>
        <v>0</v>
      </c>
      <c r="F11" s="20">
        <f>D11*E11</f>
        <v>0</v>
      </c>
    </row>
    <row r="12" spans="1:9" x14ac:dyDescent="0.25">
      <c r="A12" s="15"/>
      <c r="B12" s="2" t="s">
        <v>47</v>
      </c>
      <c r="C12" s="3" t="s">
        <v>48</v>
      </c>
      <c r="D12" s="25">
        <v>1000</v>
      </c>
      <c r="E12" s="26">
        <f>'Cenik del'!F80</f>
        <v>0</v>
      </c>
      <c r="F12" s="20">
        <f t="shared" ref="F12:F27" si="0">D12*E12</f>
        <v>0</v>
      </c>
    </row>
    <row r="13" spans="1:9" x14ac:dyDescent="0.25">
      <c r="A13" s="15"/>
      <c r="B13" s="2" t="s">
        <v>50</v>
      </c>
      <c r="C13" s="3" t="s">
        <v>48</v>
      </c>
      <c r="D13" s="25">
        <v>1000</v>
      </c>
      <c r="E13" s="28">
        <f>ROUND('Cenik del'!F156/15,2)</f>
        <v>0</v>
      </c>
      <c r="F13" s="20">
        <f t="shared" si="0"/>
        <v>0</v>
      </c>
    </row>
    <row r="14" spans="1:9" x14ac:dyDescent="0.25">
      <c r="A14" s="15"/>
      <c r="B14" s="2" t="s">
        <v>213</v>
      </c>
      <c r="C14" s="3" t="s">
        <v>48</v>
      </c>
      <c r="D14" s="25">
        <v>2000</v>
      </c>
      <c r="E14" s="28">
        <f>'Cenik del'!F41</f>
        <v>0</v>
      </c>
      <c r="F14" s="20">
        <f t="shared" si="0"/>
        <v>0</v>
      </c>
    </row>
    <row r="15" spans="1:9" x14ac:dyDescent="0.25">
      <c r="A15" s="15"/>
      <c r="B15" s="2" t="s">
        <v>53</v>
      </c>
      <c r="C15" s="3" t="s">
        <v>54</v>
      </c>
      <c r="D15" s="25">
        <v>5</v>
      </c>
      <c r="E15" s="26">
        <f>'Cenik del'!F42</f>
        <v>0</v>
      </c>
      <c r="F15" s="20">
        <f t="shared" si="0"/>
        <v>0</v>
      </c>
    </row>
    <row r="16" spans="1:9" x14ac:dyDescent="0.25">
      <c r="A16" s="15"/>
      <c r="C16" s="3"/>
      <c r="D16" s="25"/>
      <c r="E16" s="30"/>
      <c r="F16" s="20"/>
    </row>
    <row r="17" spans="1:20" x14ac:dyDescent="0.25">
      <c r="A17" s="15"/>
      <c r="C17" s="3"/>
      <c r="D17" s="25"/>
      <c r="E17" s="30"/>
      <c r="F17" s="20"/>
    </row>
    <row r="18" spans="1:20" x14ac:dyDescent="0.25">
      <c r="A18" s="15"/>
      <c r="B18" s="2" t="s">
        <v>55</v>
      </c>
      <c r="C18" s="3" t="s">
        <v>48</v>
      </c>
      <c r="D18" s="25">
        <v>1000</v>
      </c>
      <c r="E18" s="26">
        <f>'Cenik del'!F12</f>
        <v>0</v>
      </c>
      <c r="F18" s="20">
        <f t="shared" si="0"/>
        <v>0</v>
      </c>
    </row>
    <row r="19" spans="1:20" x14ac:dyDescent="0.25">
      <c r="A19" s="15"/>
      <c r="B19" s="2" t="s">
        <v>56</v>
      </c>
      <c r="C19" s="3" t="s">
        <v>48</v>
      </c>
      <c r="D19" s="25">
        <v>1000</v>
      </c>
      <c r="E19" s="26">
        <f>'Cenik del'!F199</f>
        <v>0</v>
      </c>
      <c r="F19" s="20">
        <f t="shared" si="0"/>
        <v>0</v>
      </c>
    </row>
    <row r="20" spans="1:20" x14ac:dyDescent="0.25">
      <c r="A20" s="14"/>
      <c r="B20" s="2" t="s">
        <v>69</v>
      </c>
      <c r="C20" s="3" t="s">
        <v>54</v>
      </c>
      <c r="D20" s="3">
        <v>0.5</v>
      </c>
      <c r="E20" s="26">
        <f>'Cenik del'!F59</f>
        <v>0</v>
      </c>
      <c r="F20" s="20">
        <f t="shared" si="0"/>
        <v>0</v>
      </c>
    </row>
    <row r="21" spans="1:20" x14ac:dyDescent="0.25">
      <c r="B21" s="2" t="s">
        <v>70</v>
      </c>
      <c r="C21" s="3" t="s">
        <v>54</v>
      </c>
      <c r="D21" s="3">
        <v>1</v>
      </c>
      <c r="E21" s="26">
        <f>'Cenik del'!F231</f>
        <v>0</v>
      </c>
      <c r="F21" s="20">
        <f t="shared" si="0"/>
        <v>0</v>
      </c>
      <c r="T21" s="20"/>
    </row>
    <row r="22" spans="1:20" x14ac:dyDescent="0.25">
      <c r="B22" s="2" t="s">
        <v>71</v>
      </c>
      <c r="C22" s="3" t="s">
        <v>54</v>
      </c>
      <c r="D22" s="3">
        <v>0.25</v>
      </c>
      <c r="E22" s="26">
        <f>'Cenik del'!F251</f>
        <v>0</v>
      </c>
      <c r="F22" s="20">
        <f t="shared" si="0"/>
        <v>0</v>
      </c>
    </row>
    <row r="23" spans="1:20" x14ac:dyDescent="0.25">
      <c r="B23" s="2" t="s">
        <v>57</v>
      </c>
      <c r="C23" s="3" t="s">
        <v>54</v>
      </c>
      <c r="D23" s="3">
        <v>0.1</v>
      </c>
      <c r="E23" s="26">
        <f>'Cenik del'!F258</f>
        <v>0</v>
      </c>
      <c r="F23" s="20">
        <f t="shared" si="0"/>
        <v>0</v>
      </c>
    </row>
    <row r="24" spans="1:20" x14ac:dyDescent="0.25">
      <c r="B24" s="2" t="s">
        <v>58</v>
      </c>
      <c r="C24" s="3" t="s">
        <v>46</v>
      </c>
      <c r="D24" s="19">
        <v>0.06</v>
      </c>
      <c r="E24" s="20">
        <f>SUM(F11:F23)</f>
        <v>0</v>
      </c>
      <c r="F24" s="20">
        <f t="shared" si="0"/>
        <v>0</v>
      </c>
    </row>
    <row r="25" spans="1:20" x14ac:dyDescent="0.25">
      <c r="B25" s="2" t="s">
        <v>59</v>
      </c>
      <c r="C25" s="3" t="s">
        <v>60</v>
      </c>
      <c r="D25" s="19">
        <v>0.02</v>
      </c>
      <c r="E25" s="20">
        <f>SUM(F11:F24)</f>
        <v>0</v>
      </c>
      <c r="F25" s="20">
        <f t="shared" si="0"/>
        <v>0</v>
      </c>
    </row>
    <row r="26" spans="1:20" x14ac:dyDescent="0.25">
      <c r="B26" s="2" t="s">
        <v>61</v>
      </c>
      <c r="C26" s="3" t="s">
        <v>62</v>
      </c>
      <c r="D26" s="19">
        <v>0.05</v>
      </c>
      <c r="E26" s="20">
        <f>SUM(F10:F25)</f>
        <v>0</v>
      </c>
      <c r="F26" s="20">
        <f t="shared" si="0"/>
        <v>0</v>
      </c>
    </row>
    <row r="27" spans="1:20" ht="15.75" thickBot="1" x14ac:dyDescent="0.3">
      <c r="B27" s="31" t="s">
        <v>63</v>
      </c>
      <c r="C27" s="32" t="s">
        <v>62</v>
      </c>
      <c r="D27" s="33">
        <v>0.05</v>
      </c>
      <c r="E27" s="34">
        <f>SUM(F11:F25)</f>
        <v>0</v>
      </c>
      <c r="F27" s="34">
        <f t="shared" si="0"/>
        <v>0</v>
      </c>
    </row>
    <row r="28" spans="1:20" ht="15.75" thickTop="1" x14ac:dyDescent="0.25">
      <c r="C28" s="3"/>
      <c r="D28" s="3"/>
      <c r="E28" s="2" t="s">
        <v>64</v>
      </c>
      <c r="F28" s="20">
        <f>SUM(F11:F27)</f>
        <v>0</v>
      </c>
    </row>
    <row r="29" spans="1:20" x14ac:dyDescent="0.25">
      <c r="C29" s="3"/>
      <c r="D29" s="3"/>
      <c r="E29" s="15" t="s">
        <v>65</v>
      </c>
      <c r="F29" s="35">
        <f>F28/1000</f>
        <v>0</v>
      </c>
    </row>
    <row r="32" spans="1:20" x14ac:dyDescent="0.25">
      <c r="B32" s="75" t="s">
        <v>49</v>
      </c>
      <c r="C32" s="76"/>
      <c r="D32" s="76"/>
    </row>
    <row r="33" spans="2:6" x14ac:dyDescent="0.25">
      <c r="B33" s="2" t="s">
        <v>45</v>
      </c>
      <c r="C33" s="3" t="s">
        <v>46</v>
      </c>
      <c r="D33" s="19">
        <v>0.04</v>
      </c>
      <c r="E33" s="20">
        <f>SUM(F34:F45)</f>
        <v>0</v>
      </c>
      <c r="F33" s="20">
        <f>D33*E33</f>
        <v>0</v>
      </c>
    </row>
    <row r="34" spans="2:6" x14ac:dyDescent="0.25">
      <c r="B34" s="2" t="s">
        <v>47</v>
      </c>
      <c r="C34" s="3" t="s">
        <v>48</v>
      </c>
      <c r="D34" s="25">
        <v>1000</v>
      </c>
      <c r="E34" s="27">
        <f>E12</f>
        <v>0</v>
      </c>
      <c r="F34" s="20">
        <f t="shared" ref="F34:F49" si="1">D34*E34</f>
        <v>0</v>
      </c>
    </row>
    <row r="35" spans="2:6" x14ac:dyDescent="0.25">
      <c r="B35" s="2" t="s">
        <v>50</v>
      </c>
      <c r="C35" s="3" t="s">
        <v>48</v>
      </c>
      <c r="D35" s="25">
        <v>1000</v>
      </c>
      <c r="E35" s="27">
        <f>E13</f>
        <v>0</v>
      </c>
      <c r="F35" s="20">
        <f t="shared" si="1"/>
        <v>0</v>
      </c>
    </row>
    <row r="36" spans="2:6" x14ac:dyDescent="0.25">
      <c r="B36" s="2" t="s">
        <v>51</v>
      </c>
      <c r="C36" s="3" t="s">
        <v>48</v>
      </c>
      <c r="D36" s="25">
        <v>2000</v>
      </c>
      <c r="E36" s="27">
        <f>E14</f>
        <v>0</v>
      </c>
      <c r="F36" s="20">
        <f t="shared" si="1"/>
        <v>0</v>
      </c>
    </row>
    <row r="37" spans="2:6" x14ac:dyDescent="0.25">
      <c r="B37" s="2" t="s">
        <v>53</v>
      </c>
      <c r="C37" s="3" t="s">
        <v>54</v>
      </c>
      <c r="D37" s="25">
        <v>5</v>
      </c>
      <c r="E37" s="27">
        <f>E15</f>
        <v>0</v>
      </c>
      <c r="F37" s="20">
        <f t="shared" si="1"/>
        <v>0</v>
      </c>
    </row>
    <row r="38" spans="2:6" x14ac:dyDescent="0.25">
      <c r="B38" s="2" t="s">
        <v>66</v>
      </c>
      <c r="C38" s="3" t="s">
        <v>67</v>
      </c>
      <c r="D38" s="25">
        <v>300</v>
      </c>
      <c r="E38" s="26">
        <f>'Cenik del'!F119</f>
        <v>0</v>
      </c>
      <c r="F38" s="20">
        <f t="shared" si="1"/>
        <v>0</v>
      </c>
    </row>
    <row r="39" spans="2:6" x14ac:dyDescent="0.25">
      <c r="B39" s="2" t="s">
        <v>68</v>
      </c>
      <c r="C39" s="3" t="s">
        <v>67</v>
      </c>
      <c r="D39" s="25">
        <v>300</v>
      </c>
      <c r="E39" s="26">
        <f>'Cenik del'!F122+'Cenik del'!F123+'Cenik del'!F124+'Cenik del'!F133+'Cenik del'!F136</f>
        <v>0</v>
      </c>
      <c r="F39" s="20">
        <f t="shared" si="1"/>
        <v>0</v>
      </c>
    </row>
    <row r="40" spans="2:6" x14ac:dyDescent="0.25">
      <c r="B40" s="2" t="s">
        <v>55</v>
      </c>
      <c r="C40" s="3" t="s">
        <v>48</v>
      </c>
      <c r="D40" s="25">
        <v>1000</v>
      </c>
      <c r="E40" s="27">
        <f>E18</f>
        <v>0</v>
      </c>
      <c r="F40" s="20">
        <f t="shared" si="1"/>
        <v>0</v>
      </c>
    </row>
    <row r="41" spans="2:6" x14ac:dyDescent="0.25">
      <c r="B41" s="2" t="s">
        <v>56</v>
      </c>
      <c r="C41" s="3" t="s">
        <v>48</v>
      </c>
      <c r="D41" s="25">
        <v>1000</v>
      </c>
      <c r="E41" s="27">
        <f>E19</f>
        <v>0</v>
      </c>
      <c r="F41" s="20">
        <f t="shared" si="1"/>
        <v>0</v>
      </c>
    </row>
    <row r="42" spans="2:6" x14ac:dyDescent="0.25">
      <c r="B42" s="2" t="s">
        <v>69</v>
      </c>
      <c r="C42" s="3" t="s">
        <v>54</v>
      </c>
      <c r="D42" s="3">
        <v>0.5</v>
      </c>
      <c r="E42" s="27">
        <f>E20</f>
        <v>0</v>
      </c>
      <c r="F42" s="20">
        <f t="shared" si="1"/>
        <v>0</v>
      </c>
    </row>
    <row r="43" spans="2:6" x14ac:dyDescent="0.25">
      <c r="B43" s="2" t="s">
        <v>70</v>
      </c>
      <c r="C43" s="3" t="s">
        <v>54</v>
      </c>
      <c r="D43" s="3">
        <v>1</v>
      </c>
      <c r="E43" s="27">
        <f>E21</f>
        <v>0</v>
      </c>
      <c r="F43" s="20">
        <f t="shared" si="1"/>
        <v>0</v>
      </c>
    </row>
    <row r="44" spans="2:6" x14ac:dyDescent="0.25">
      <c r="B44" s="2" t="s">
        <v>71</v>
      </c>
      <c r="C44" s="3" t="s">
        <v>54</v>
      </c>
      <c r="D44" s="3">
        <v>0.25</v>
      </c>
      <c r="E44" s="27">
        <f>E22</f>
        <v>0</v>
      </c>
      <c r="F44" s="20">
        <f t="shared" si="1"/>
        <v>0</v>
      </c>
    </row>
    <row r="45" spans="2:6" x14ac:dyDescent="0.25">
      <c r="B45" s="2" t="s">
        <v>57</v>
      </c>
      <c r="C45" s="3" t="s">
        <v>54</v>
      </c>
      <c r="D45" s="3">
        <v>0.1</v>
      </c>
      <c r="E45" s="27">
        <f>E23</f>
        <v>0</v>
      </c>
      <c r="F45" s="20">
        <f t="shared" si="1"/>
        <v>0</v>
      </c>
    </row>
    <row r="46" spans="2:6" x14ac:dyDescent="0.25">
      <c r="B46" s="2" t="s">
        <v>58</v>
      </c>
      <c r="C46" s="3" t="s">
        <v>46</v>
      </c>
      <c r="D46" s="19">
        <v>0.06</v>
      </c>
      <c r="E46" s="20">
        <f>SUM(F33:F45)</f>
        <v>0</v>
      </c>
      <c r="F46" s="20">
        <f t="shared" si="1"/>
        <v>0</v>
      </c>
    </row>
    <row r="47" spans="2:6" x14ac:dyDescent="0.25">
      <c r="B47" s="2" t="s">
        <v>59</v>
      </c>
      <c r="C47" s="3" t="s">
        <v>60</v>
      </c>
      <c r="D47" s="19">
        <v>0.02</v>
      </c>
      <c r="E47" s="20">
        <f>SUM(F33:F46)</f>
        <v>0</v>
      </c>
      <c r="F47" s="20">
        <f t="shared" si="1"/>
        <v>0</v>
      </c>
    </row>
    <row r="48" spans="2:6" x14ac:dyDescent="0.25">
      <c r="B48" s="2" t="s">
        <v>61</v>
      </c>
      <c r="C48" s="3" t="s">
        <v>62</v>
      </c>
      <c r="D48" s="19">
        <v>0.05</v>
      </c>
      <c r="E48" s="20">
        <f>SUM(F33:F47)</f>
        <v>0</v>
      </c>
      <c r="F48" s="20">
        <f t="shared" si="1"/>
        <v>0</v>
      </c>
    </row>
    <row r="49" spans="2:6" ht="15.75" thickBot="1" x14ac:dyDescent="0.3">
      <c r="B49" s="31" t="s">
        <v>63</v>
      </c>
      <c r="C49" s="32" t="s">
        <v>62</v>
      </c>
      <c r="D49" s="33">
        <v>0.05</v>
      </c>
      <c r="E49" s="34">
        <f>SUM(F33:F47)</f>
        <v>0</v>
      </c>
      <c r="F49" s="34">
        <f t="shared" si="1"/>
        <v>0</v>
      </c>
    </row>
    <row r="50" spans="2:6" ht="15.75" thickTop="1" x14ac:dyDescent="0.25">
      <c r="C50" s="3"/>
      <c r="D50" s="3"/>
      <c r="E50" s="2" t="s">
        <v>64</v>
      </c>
      <c r="F50" s="20">
        <f>SUM(F33:F49)</f>
        <v>0</v>
      </c>
    </row>
    <row r="51" spans="2:6" x14ac:dyDescent="0.25">
      <c r="C51" s="3"/>
      <c r="D51" s="3"/>
      <c r="E51" s="15" t="s">
        <v>65</v>
      </c>
      <c r="F51" s="35">
        <f>F50/1000</f>
        <v>0</v>
      </c>
    </row>
  </sheetData>
  <sheetProtection sheet="1" objects="1" scenarios="1"/>
  <mergeCells count="4">
    <mergeCell ref="B32:D32"/>
    <mergeCell ref="B3:D3"/>
    <mergeCell ref="B10:C10"/>
    <mergeCell ref="B7:D7"/>
  </mergeCells>
  <pageMargins left="0.25" right="0.25" top="0.75" bottom="0.75" header="0.3" footer="0.3"/>
  <pageSetup paperSize="9" scale="9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154E-09EC-463B-9F3A-E97A3241FA9D}">
  <dimension ref="A1:I29"/>
  <sheetViews>
    <sheetView workbookViewId="0">
      <selection activeCell="M11" sqref="M11"/>
    </sheetView>
  </sheetViews>
  <sheetFormatPr defaultRowHeight="15" x14ac:dyDescent="0.25"/>
  <cols>
    <col min="1" max="1" width="39.42578125" style="2" customWidth="1"/>
    <col min="2" max="2" width="4.28515625" style="2" bestFit="1" customWidth="1"/>
    <col min="3" max="3" width="9.140625" style="2"/>
    <col min="4" max="5" width="10" style="2" customWidth="1"/>
    <col min="6" max="6" width="9.7109375" style="2" bestFit="1" customWidth="1"/>
    <col min="7" max="16384" width="9.140625" style="2"/>
  </cols>
  <sheetData>
    <row r="1" spans="1:9" ht="21" x14ac:dyDescent="0.35">
      <c r="A1" s="1" t="s">
        <v>1</v>
      </c>
    </row>
    <row r="3" spans="1:9" x14ac:dyDescent="0.25">
      <c r="A3" s="2" t="s">
        <v>25</v>
      </c>
    </row>
    <row r="5" spans="1:9" x14ac:dyDescent="0.25">
      <c r="A5" s="7" t="s">
        <v>11</v>
      </c>
      <c r="B5" s="7"/>
      <c r="C5" s="8">
        <v>0</v>
      </c>
      <c r="D5" s="8">
        <v>1</v>
      </c>
      <c r="E5" s="8">
        <v>2</v>
      </c>
      <c r="F5" s="8">
        <v>3</v>
      </c>
      <c r="H5" s="3" t="s">
        <v>22</v>
      </c>
      <c r="I5" s="3" t="s">
        <v>23</v>
      </c>
    </row>
    <row r="6" spans="1:9" x14ac:dyDescent="0.25">
      <c r="A6" s="2" t="s">
        <v>24</v>
      </c>
      <c r="B6" s="3" t="s">
        <v>31</v>
      </c>
      <c r="C6" s="9">
        <v>0</v>
      </c>
      <c r="D6" s="10" t="s">
        <v>19</v>
      </c>
      <c r="E6" s="11" t="s">
        <v>20</v>
      </c>
      <c r="F6" s="11" t="s">
        <v>21</v>
      </c>
      <c r="H6" s="36"/>
      <c r="I6" s="37"/>
    </row>
    <row r="7" spans="1:9" x14ac:dyDescent="0.25">
      <c r="A7" s="2" t="s">
        <v>26</v>
      </c>
      <c r="B7" s="3" t="s">
        <v>32</v>
      </c>
      <c r="C7" s="9">
        <v>0</v>
      </c>
      <c r="D7" s="11" t="s">
        <v>33</v>
      </c>
      <c r="E7" s="11" t="s">
        <v>37</v>
      </c>
      <c r="F7" s="11" t="s">
        <v>38</v>
      </c>
      <c r="H7" s="36"/>
      <c r="I7" s="37"/>
    </row>
    <row r="8" spans="1:9" x14ac:dyDescent="0.25">
      <c r="A8" s="2" t="s">
        <v>27</v>
      </c>
      <c r="B8" s="3" t="s">
        <v>32</v>
      </c>
      <c r="C8" s="9">
        <v>0</v>
      </c>
      <c r="D8" s="11" t="s">
        <v>35</v>
      </c>
      <c r="E8" s="11" t="s">
        <v>34</v>
      </c>
      <c r="F8" s="11" t="s">
        <v>36</v>
      </c>
      <c r="H8" s="36"/>
      <c r="I8" s="37"/>
    </row>
    <row r="9" spans="1:9" x14ac:dyDescent="0.25">
      <c r="A9" s="2" t="s">
        <v>28</v>
      </c>
      <c r="B9" s="3" t="s">
        <v>31</v>
      </c>
      <c r="C9" s="9">
        <v>0</v>
      </c>
      <c r="D9" s="11" t="s">
        <v>33</v>
      </c>
      <c r="E9" s="11" t="s">
        <v>37</v>
      </c>
      <c r="F9" s="11" t="s">
        <v>38</v>
      </c>
      <c r="H9" s="36"/>
      <c r="I9" s="37"/>
    </row>
    <row r="10" spans="1:9" x14ac:dyDescent="0.25">
      <c r="A10" s="2" t="s">
        <v>29</v>
      </c>
      <c r="B10" s="3" t="s">
        <v>32</v>
      </c>
      <c r="C10" s="9">
        <v>0</v>
      </c>
      <c r="D10" s="11" t="s">
        <v>33</v>
      </c>
      <c r="E10" s="11" t="s">
        <v>37</v>
      </c>
      <c r="F10" s="11" t="s">
        <v>38</v>
      </c>
      <c r="H10" s="36"/>
      <c r="I10" s="37"/>
    </row>
    <row r="11" spans="1:9" x14ac:dyDescent="0.25">
      <c r="A11" s="2" t="s">
        <v>30</v>
      </c>
      <c r="B11" s="3" t="s">
        <v>31</v>
      </c>
      <c r="C11" s="9">
        <v>0</v>
      </c>
      <c r="D11" s="10" t="s">
        <v>19</v>
      </c>
      <c r="E11" s="11" t="s">
        <v>20</v>
      </c>
      <c r="F11" s="11" t="s">
        <v>21</v>
      </c>
      <c r="H11" s="36"/>
      <c r="I11" s="37"/>
    </row>
    <row r="12" spans="1:9" ht="15.75" x14ac:dyDescent="0.25">
      <c r="H12" s="12" t="s">
        <v>73</v>
      </c>
      <c r="I12" s="13">
        <f>SUM(I6:I11)</f>
        <v>0</v>
      </c>
    </row>
    <row r="16" spans="1:9" ht="21" x14ac:dyDescent="0.35">
      <c r="A16" s="1" t="s">
        <v>2</v>
      </c>
    </row>
    <row r="18" spans="1:9" x14ac:dyDescent="0.25">
      <c r="A18" s="2" t="s">
        <v>5</v>
      </c>
    </row>
    <row r="20" spans="1:9" x14ac:dyDescent="0.25">
      <c r="A20" s="7" t="s">
        <v>11</v>
      </c>
      <c r="B20" s="7"/>
      <c r="C20" s="8">
        <v>0</v>
      </c>
      <c r="D20" s="8">
        <v>1</v>
      </c>
      <c r="E20" s="8">
        <v>2</v>
      </c>
      <c r="F20" s="8">
        <v>3</v>
      </c>
      <c r="H20" s="3" t="s">
        <v>22</v>
      </c>
      <c r="I20" s="3" t="s">
        <v>23</v>
      </c>
    </row>
    <row r="21" spans="1:9" x14ac:dyDescent="0.25">
      <c r="A21" s="83" t="s">
        <v>6</v>
      </c>
      <c r="B21" s="84"/>
      <c r="C21" s="9">
        <v>0</v>
      </c>
      <c r="D21" s="10" t="s">
        <v>8</v>
      </c>
      <c r="E21" s="11" t="s">
        <v>9</v>
      </c>
      <c r="F21" s="11" t="s">
        <v>10</v>
      </c>
      <c r="H21" s="38"/>
      <c r="I21" s="37"/>
    </row>
    <row r="22" spans="1:9" x14ac:dyDescent="0.25">
      <c r="A22" s="83" t="s">
        <v>7</v>
      </c>
      <c r="B22" s="84"/>
      <c r="C22" s="9">
        <v>0</v>
      </c>
      <c r="D22" s="10" t="s">
        <v>8</v>
      </c>
      <c r="E22" s="11" t="s">
        <v>9</v>
      </c>
      <c r="F22" s="11" t="s">
        <v>10</v>
      </c>
      <c r="H22" s="38"/>
      <c r="I22" s="37"/>
    </row>
    <row r="23" spans="1:9" x14ac:dyDescent="0.25">
      <c r="A23" s="83" t="s">
        <v>12</v>
      </c>
      <c r="B23" s="84"/>
      <c r="C23" s="9">
        <v>0</v>
      </c>
      <c r="D23" s="10" t="s">
        <v>16</v>
      </c>
      <c r="E23" s="11" t="s">
        <v>17</v>
      </c>
      <c r="F23" s="11" t="s">
        <v>18</v>
      </c>
      <c r="H23" s="38"/>
      <c r="I23" s="37"/>
    </row>
    <row r="24" spans="1:9" x14ac:dyDescent="0.25">
      <c r="A24" s="83" t="s">
        <v>13</v>
      </c>
      <c r="B24" s="84"/>
      <c r="C24" s="9">
        <v>0</v>
      </c>
      <c r="D24" s="10" t="s">
        <v>8</v>
      </c>
      <c r="E24" s="11" t="s">
        <v>9</v>
      </c>
      <c r="F24" s="11" t="s">
        <v>10</v>
      </c>
      <c r="H24" s="38"/>
      <c r="I24" s="37"/>
    </row>
    <row r="25" spans="1:9" x14ac:dyDescent="0.25">
      <c r="A25" s="83" t="s">
        <v>15</v>
      </c>
      <c r="B25" s="84"/>
      <c r="C25" s="9">
        <v>0</v>
      </c>
      <c r="D25" s="10" t="s">
        <v>16</v>
      </c>
      <c r="E25" s="11" t="s">
        <v>17</v>
      </c>
      <c r="F25" s="11" t="s">
        <v>18</v>
      </c>
      <c r="H25" s="38"/>
      <c r="I25" s="37"/>
    </row>
    <row r="26" spans="1:9" x14ac:dyDescent="0.25">
      <c r="A26" s="83" t="s">
        <v>196</v>
      </c>
      <c r="B26" s="84"/>
      <c r="C26" s="9">
        <v>0</v>
      </c>
      <c r="D26" s="10" t="s">
        <v>19</v>
      </c>
      <c r="E26" s="11" t="s">
        <v>20</v>
      </c>
      <c r="F26" s="11" t="s">
        <v>21</v>
      </c>
      <c r="H26" s="38"/>
      <c r="I26" s="37"/>
    </row>
    <row r="27" spans="1:9" x14ac:dyDescent="0.25">
      <c r="A27" s="83" t="s">
        <v>14</v>
      </c>
      <c r="B27" s="84"/>
      <c r="C27" s="9">
        <v>0</v>
      </c>
      <c r="D27" s="10" t="s">
        <v>19</v>
      </c>
      <c r="E27" s="11" t="s">
        <v>20</v>
      </c>
      <c r="F27" s="11" t="s">
        <v>21</v>
      </c>
      <c r="H27" s="38"/>
      <c r="I27" s="37"/>
    </row>
    <row r="28" spans="1:9" x14ac:dyDescent="0.25">
      <c r="H28" s="3"/>
      <c r="I28" s="3"/>
    </row>
    <row r="29" spans="1:9" ht="15.75" x14ac:dyDescent="0.25">
      <c r="H29" s="12" t="s">
        <v>73</v>
      </c>
      <c r="I29" s="13">
        <f>SUM(I21:I22,I23:I24,I25:I27)</f>
        <v>0</v>
      </c>
    </row>
  </sheetData>
  <sheetProtection sheet="1" objects="1" scenarios="1"/>
  <mergeCells count="7">
    <mergeCell ref="A27:B27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C16A-2E1B-4AAB-9529-8076FBC679B7}">
  <dimension ref="A1:E7"/>
  <sheetViews>
    <sheetView workbookViewId="0">
      <selection activeCell="C3" sqref="C3"/>
    </sheetView>
  </sheetViews>
  <sheetFormatPr defaultRowHeight="15" x14ac:dyDescent="0.25"/>
  <cols>
    <col min="1" max="1" width="21.7109375" style="2" customWidth="1"/>
    <col min="2" max="2" width="10.42578125" style="2" bestFit="1" customWidth="1"/>
    <col min="3" max="3" width="15.28515625" style="2" customWidth="1"/>
    <col min="4" max="5" width="9.140625" style="3"/>
    <col min="6" max="16384" width="9.140625" style="2"/>
  </cols>
  <sheetData>
    <row r="1" spans="1:3" ht="21" x14ac:dyDescent="0.35">
      <c r="A1" s="4" t="s">
        <v>3</v>
      </c>
    </row>
    <row r="2" spans="1:3" x14ac:dyDescent="0.25">
      <c r="B2" s="3" t="s">
        <v>72</v>
      </c>
      <c r="C2" s="3" t="s">
        <v>193</v>
      </c>
    </row>
    <row r="3" spans="1:3" x14ac:dyDescent="0.25">
      <c r="A3" s="2" t="s">
        <v>4</v>
      </c>
      <c r="B3" s="3">
        <v>32</v>
      </c>
      <c r="C3" s="5">
        <f>'Cenik del'!G284</f>
        <v>0</v>
      </c>
    </row>
    <row r="4" spans="1:3" x14ac:dyDescent="0.25">
      <c r="A4" s="2" t="s">
        <v>0</v>
      </c>
      <c r="B4" s="3">
        <v>29</v>
      </c>
      <c r="C4" s="5">
        <f>'Povprečna cena izkopa'!E7</f>
        <v>0</v>
      </c>
    </row>
    <row r="5" spans="1:3" x14ac:dyDescent="0.25">
      <c r="A5" s="2" t="s">
        <v>1</v>
      </c>
      <c r="B5" s="3">
        <v>18</v>
      </c>
      <c r="C5" s="2">
        <f>'Reference, oprema in kadri'!I12</f>
        <v>0</v>
      </c>
    </row>
    <row r="6" spans="1:3" x14ac:dyDescent="0.25">
      <c r="A6" s="2" t="s">
        <v>2</v>
      </c>
      <c r="B6" s="3">
        <v>21</v>
      </c>
      <c r="C6" s="2">
        <f>'Reference, oprema in kadri'!I29</f>
        <v>0</v>
      </c>
    </row>
    <row r="7" spans="1:3" x14ac:dyDescent="0.25">
      <c r="B7" s="6">
        <f>SUM(B3:B6)</f>
        <v>100</v>
      </c>
      <c r="C7" s="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2</vt:i4>
      </vt:variant>
    </vt:vector>
  </HeadingPairs>
  <TitlesOfParts>
    <vt:vector size="6" baseType="lpstr">
      <vt:lpstr>Cenik del</vt:lpstr>
      <vt:lpstr>Povprečna cena izkopa</vt:lpstr>
      <vt:lpstr>Reference, oprema in kadri</vt:lpstr>
      <vt:lpstr>Skupno točkovanje</vt:lpstr>
      <vt:lpstr>'Cenik del'!Področje_tiskanja</vt:lpstr>
      <vt:lpstr>'Povprečna cena izkopa'!Področje_tiskanja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Kozar Aleš</cp:lastModifiedBy>
  <cp:lastPrinted>2026-05-28T11:41:26Z</cp:lastPrinted>
  <dcterms:created xsi:type="dcterms:W3CDTF">2024-09-29T10:30:58Z</dcterms:created>
  <dcterms:modified xsi:type="dcterms:W3CDTF">2026-05-28T11:44:44Z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fc6f63-046c-41f3-ba25-1437516571c5_Enabled">
    <vt:lpwstr>true</vt:lpwstr>
  </property>
  <property fmtid="{D5CDD505-2E9C-101B-9397-08002B2CF9AE}" pid="3" name="MSIP_Label_b9fc6f63-046c-41f3-ba25-1437516571c5_SetDate">
    <vt:lpwstr>2024-09-29T16:27:55Z</vt:lpwstr>
  </property>
  <property fmtid="{D5CDD505-2E9C-101B-9397-08002B2CF9AE}" pid="4" name="MSIP_Label_b9fc6f63-046c-41f3-ba25-1437516571c5_Method">
    <vt:lpwstr>Standard</vt:lpwstr>
  </property>
  <property fmtid="{D5CDD505-2E9C-101B-9397-08002B2CF9AE}" pid="5" name="MSIP_Label_b9fc6f63-046c-41f3-ba25-1437516571c5_Name">
    <vt:lpwstr>NIZKA ZAUPNOST</vt:lpwstr>
  </property>
  <property fmtid="{D5CDD505-2E9C-101B-9397-08002B2CF9AE}" pid="6" name="MSIP_Label_b9fc6f63-046c-41f3-ba25-1437516571c5_SiteId">
    <vt:lpwstr>6b50702c-caff-40f2-86bd-da9c41fd299b</vt:lpwstr>
  </property>
  <property fmtid="{D5CDD505-2E9C-101B-9397-08002B2CF9AE}" pid="7" name="MSIP_Label_b9fc6f63-046c-41f3-ba25-1437516571c5_ActionId">
    <vt:lpwstr>37b5075e-db35-4d40-8d97-3ad595307cbc</vt:lpwstr>
  </property>
  <property fmtid="{D5CDD505-2E9C-101B-9397-08002B2CF9AE}" pid="8" name="MSIP_Label_b9fc6f63-046c-41f3-ba25-1437516571c5_ContentBits">
    <vt:lpwstr>0</vt:lpwstr>
  </property>
</Properties>
</file>